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135" windowHeight="8130" activeTab="4"/>
  </bookViews>
  <sheets>
    <sheet name="Ж12" sheetId="1" r:id="rId1"/>
    <sheet name="Ж14" sheetId="2" r:id="rId2"/>
    <sheet name="Ж16" sheetId="3" r:id="rId3"/>
    <sheet name="Ж18" sheetId="4" r:id="rId4"/>
    <sheet name="М12" sheetId="5" r:id="rId5"/>
    <sheet name="М14" sheetId="6" r:id="rId6"/>
    <sheet name="М16" sheetId="7" r:id="rId7"/>
    <sheet name="М18" sheetId="8" r:id="rId8"/>
    <sheet name="канд.13" sheetId="9" r:id="rId9"/>
    <sheet name="канд.14" sheetId="10" r:id="rId10"/>
  </sheets>
  <definedNames>
    <definedName name="_xlnm._FilterDatabase" localSheetId="0" hidden="1">Ж12!$B$1:$Q$101</definedName>
  </definedNames>
  <calcPr calcId="125725"/>
</workbook>
</file>

<file path=xl/calcChain.xml><?xml version="1.0" encoding="utf-8"?>
<calcChain xmlns="http://schemas.openxmlformats.org/spreadsheetml/2006/main">
  <c r="Q2" i="8"/>
  <c r="Q5" i="7"/>
  <c r="Q6"/>
  <c r="Q4"/>
  <c r="Q105"/>
  <c r="Q3" i="6"/>
  <c r="Q2"/>
  <c r="Q5"/>
  <c r="Q122"/>
  <c r="Q27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186"/>
  <c r="Q9" i="5"/>
  <c r="Q5"/>
  <c r="Q3"/>
  <c r="Q4"/>
  <c r="Q2"/>
  <c r="Q14"/>
  <c r="Q123"/>
  <c r="Q108"/>
  <c r="Q70" i="3"/>
  <c r="Q71"/>
  <c r="Q72"/>
  <c r="Q73"/>
  <c r="Q10"/>
  <c r="Q9"/>
  <c r="Q7"/>
  <c r="Q6"/>
  <c r="Q5"/>
  <c r="Q4"/>
  <c r="Q2"/>
  <c r="J105"/>
  <c r="J106"/>
  <c r="J107"/>
  <c r="J108"/>
  <c r="J109"/>
  <c r="J110"/>
  <c r="J111"/>
  <c r="J112"/>
  <c r="J113"/>
  <c r="J114"/>
  <c r="J115"/>
  <c r="J104"/>
  <c r="Q5" i="2"/>
  <c r="Q4"/>
  <c r="Q6"/>
  <c r="Q2"/>
  <c r="Q83"/>
  <c r="Q5" i="1"/>
  <c r="Q3"/>
  <c r="Q4"/>
  <c r="J119"/>
  <c r="J120"/>
  <c r="J121"/>
  <c r="J122"/>
  <c r="J123"/>
  <c r="J124"/>
  <c r="J125"/>
  <c r="J126"/>
  <c r="J127"/>
  <c r="J128"/>
  <c r="J129"/>
  <c r="J130"/>
  <c r="J131"/>
  <c r="J132"/>
  <c r="J133"/>
  <c r="J118"/>
  <c r="Q7" i="8"/>
  <c r="Q4"/>
  <c r="Q8"/>
  <c r="Q5"/>
  <c r="Q3"/>
  <c r="Q28"/>
  <c r="Q27"/>
  <c r="Q58"/>
  <c r="Q59"/>
  <c r="Q10"/>
  <c r="Q23"/>
  <c r="Q43"/>
  <c r="Q55"/>
  <c r="Q26"/>
  <c r="Q13"/>
  <c r="Q34"/>
  <c r="Q60"/>
  <c r="Q36"/>
  <c r="Q29"/>
  <c r="Q14"/>
  <c r="Q61"/>
  <c r="Q51"/>
  <c r="Q40"/>
  <c r="Q50"/>
  <c r="Q30"/>
  <c r="Q49"/>
  <c r="Q39"/>
  <c r="Q62"/>
  <c r="Q33"/>
  <c r="Q38"/>
  <c r="Q32"/>
  <c r="Q63"/>
  <c r="Q24"/>
  <c r="Q9"/>
  <c r="Q41"/>
  <c r="Q31"/>
  <c r="Q52"/>
  <c r="Q11"/>
  <c r="Q17"/>
  <c r="Q64"/>
  <c r="Q16"/>
  <c r="Q56"/>
  <c r="Q22"/>
  <c r="Q12"/>
  <c r="Q45"/>
  <c r="Q18"/>
  <c r="Q65"/>
  <c r="Q21"/>
  <c r="Q20"/>
  <c r="Q66"/>
  <c r="Q53"/>
  <c r="Q37"/>
  <c r="Q15"/>
  <c r="Q25"/>
  <c r="Q35"/>
  <c r="Q46"/>
  <c r="Q57"/>
  <c r="Q42"/>
  <c r="Q19"/>
  <c r="Q47"/>
  <c r="Q44"/>
  <c r="Q54"/>
  <c r="Q48"/>
  <c r="Q9" i="7"/>
  <c r="Q12"/>
  <c r="Q3"/>
  <c r="Q2"/>
  <c r="Q77"/>
  <c r="Q11"/>
  <c r="Q78"/>
  <c r="Q79"/>
  <c r="Q75"/>
  <c r="Q8"/>
  <c r="Q54"/>
  <c r="Q34"/>
  <c r="Q39"/>
  <c r="Q69"/>
  <c r="Q23"/>
  <c r="Q80"/>
  <c r="Q53"/>
  <c r="Q15"/>
  <c r="Q27"/>
  <c r="Q49"/>
  <c r="Q81"/>
  <c r="Q67"/>
  <c r="Q82"/>
  <c r="Q35"/>
  <c r="Q62"/>
  <c r="Q36"/>
  <c r="Q83"/>
  <c r="Q18"/>
  <c r="Q16"/>
  <c r="Q84"/>
  <c r="Q24"/>
  <c r="Q71"/>
  <c r="Q74"/>
  <c r="Q50"/>
  <c r="Q32"/>
  <c r="Q56"/>
  <c r="Q45"/>
  <c r="Q59"/>
  <c r="Q85"/>
  <c r="Q40"/>
  <c r="Q25"/>
  <c r="Q51"/>
  <c r="Q31"/>
  <c r="Q38"/>
  <c r="Q33"/>
  <c r="Q13"/>
  <c r="Q86"/>
  <c r="Q28"/>
  <c r="Q68"/>
  <c r="Q14"/>
  <c r="Q21"/>
  <c r="Q58"/>
  <c r="Q87"/>
  <c r="Q30"/>
  <c r="Q70"/>
  <c r="Q88"/>
  <c r="Q61"/>
  <c r="Q29"/>
  <c r="Q57"/>
  <c r="Q89"/>
  <c r="Q76"/>
  <c r="Q37"/>
  <c r="Q63"/>
  <c r="Q65"/>
  <c r="Q90"/>
  <c r="Q91"/>
  <c r="Q73"/>
  <c r="Q92"/>
  <c r="Q41"/>
  <c r="Q26"/>
  <c r="Q55"/>
  <c r="Q17"/>
  <c r="Q47"/>
  <c r="Q19"/>
  <c r="Q93"/>
  <c r="Q20"/>
  <c r="Q22"/>
  <c r="Q94"/>
  <c r="Q7"/>
  <c r="Q95"/>
  <c r="Q96"/>
  <c r="Q72"/>
  <c r="Q52"/>
  <c r="Q97"/>
  <c r="Q98"/>
  <c r="Q66"/>
  <c r="Q99"/>
  <c r="Q100"/>
  <c r="Q101"/>
  <c r="Q10"/>
  <c r="Q42"/>
  <c r="Q102"/>
  <c r="Q46"/>
  <c r="Q64"/>
  <c r="Q60"/>
  <c r="Q103"/>
  <c r="Q43"/>
  <c r="Q104"/>
  <c r="Q48"/>
  <c r="Q44"/>
  <c r="Q21" i="6"/>
  <c r="Q15"/>
  <c r="Q6"/>
  <c r="Q4"/>
  <c r="Q28"/>
  <c r="Q92"/>
  <c r="Q93"/>
  <c r="Q88"/>
  <c r="Q94"/>
  <c r="Q95"/>
  <c r="Q96"/>
  <c r="Q77"/>
  <c r="Q84"/>
  <c r="Q97"/>
  <c r="Q29"/>
  <c r="Q40"/>
  <c r="Q98"/>
  <c r="Q99"/>
  <c r="Q60"/>
  <c r="Q100"/>
  <c r="Q36"/>
  <c r="Q86"/>
  <c r="Q41"/>
  <c r="Q70"/>
  <c r="Q61"/>
  <c r="Q101"/>
  <c r="Q78"/>
  <c r="Q65"/>
  <c r="Q50"/>
  <c r="Q59"/>
  <c r="Q80"/>
  <c r="Q12"/>
  <c r="Q83"/>
  <c r="Q32"/>
  <c r="Q79"/>
  <c r="Q11"/>
  <c r="Q102"/>
  <c r="Q74"/>
  <c r="Q103"/>
  <c r="Q72"/>
  <c r="Q43"/>
  <c r="Q20"/>
  <c r="Q104"/>
  <c r="Q23"/>
  <c r="Q47"/>
  <c r="Q105"/>
  <c r="Q37"/>
  <c r="Q106"/>
  <c r="Q107"/>
  <c r="Q76"/>
  <c r="Q55"/>
  <c r="Q46"/>
  <c r="Q67"/>
  <c r="Q42"/>
  <c r="Q108"/>
  <c r="Q17"/>
  <c r="Q109"/>
  <c r="Q18"/>
  <c r="Q110"/>
  <c r="Q63"/>
  <c r="Q45"/>
  <c r="Q73"/>
  <c r="Q111"/>
  <c r="Q112"/>
  <c r="Q19"/>
  <c r="Q113"/>
  <c r="Q114"/>
  <c r="Q115"/>
  <c r="Q116"/>
  <c r="Q117"/>
  <c r="Q118"/>
  <c r="Q119"/>
  <c r="Q24"/>
  <c r="Q56"/>
  <c r="Q120"/>
  <c r="Q121"/>
  <c r="Q13"/>
  <c r="Q10"/>
  <c r="Q62"/>
  <c r="Q52"/>
  <c r="Q123"/>
  <c r="Q51"/>
  <c r="Q30"/>
  <c r="Q124"/>
  <c r="Q66"/>
  <c r="Q44"/>
  <c r="Q53"/>
  <c r="Q125"/>
  <c r="Q126"/>
  <c r="Q127"/>
  <c r="Q128"/>
  <c r="Q129"/>
  <c r="Q33"/>
  <c r="Q54"/>
  <c r="Q89"/>
  <c r="Q85"/>
  <c r="Q130"/>
  <c r="Q25"/>
  <c r="Q90"/>
  <c r="Q31"/>
  <c r="Q131"/>
  <c r="Q14"/>
  <c r="Q8"/>
  <c r="Q75"/>
  <c r="Q132"/>
  <c r="Q133"/>
  <c r="Q39"/>
  <c r="Q134"/>
  <c r="Q57"/>
  <c r="Q68"/>
  <c r="Q38"/>
  <c r="Q135"/>
  <c r="Q69"/>
  <c r="Q136"/>
  <c r="Q137"/>
  <c r="Q138"/>
  <c r="Q87"/>
  <c r="Q9"/>
  <c r="Q58"/>
  <c r="Q139"/>
  <c r="Q140"/>
  <c r="Q141"/>
  <c r="Q82"/>
  <c r="Q142"/>
  <c r="Q16"/>
  <c r="Q81"/>
  <c r="Q35"/>
  <c r="Q64"/>
  <c r="Q143"/>
  <c r="Q26"/>
  <c r="Q71"/>
  <c r="Q34"/>
  <c r="Q144"/>
  <c r="Q145"/>
  <c r="Q146"/>
  <c r="Q147"/>
  <c r="Q49"/>
  <c r="Q22"/>
  <c r="Q7"/>
  <c r="Q48"/>
  <c r="Q148"/>
  <c r="Q91"/>
  <c r="Q79" i="5"/>
  <c r="Q48"/>
  <c r="Q77"/>
  <c r="Q80"/>
  <c r="Q23"/>
  <c r="Q76"/>
  <c r="Q81"/>
  <c r="Q41"/>
  <c r="Q82"/>
  <c r="Q38"/>
  <c r="Q46"/>
  <c r="Q83"/>
  <c r="Q8"/>
  <c r="Q84"/>
  <c r="Q60"/>
  <c r="Q85"/>
  <c r="Q30"/>
  <c r="Q86"/>
  <c r="Q24"/>
  <c r="Q87"/>
  <c r="Q37"/>
  <c r="Q88"/>
  <c r="Q35"/>
  <c r="Q54"/>
  <c r="Q25"/>
  <c r="Q89"/>
  <c r="Q90"/>
  <c r="Q91"/>
  <c r="Q92"/>
  <c r="Q67"/>
  <c r="Q12"/>
  <c r="Q93"/>
  <c r="Q94"/>
  <c r="Q64"/>
  <c r="Q16"/>
  <c r="Q95"/>
  <c r="Q74"/>
  <c r="Q96"/>
  <c r="Q71"/>
  <c r="Q97"/>
  <c r="Q27"/>
  <c r="Q98"/>
  <c r="Q99"/>
  <c r="Q11"/>
  <c r="Q59"/>
  <c r="Q100"/>
  <c r="Q101"/>
  <c r="Q102"/>
  <c r="Q20"/>
  <c r="Q22"/>
  <c r="Q7"/>
  <c r="Q50"/>
  <c r="Q56"/>
  <c r="Q10"/>
  <c r="Q39"/>
  <c r="Q58"/>
  <c r="Q69"/>
  <c r="Q103"/>
  <c r="Q26"/>
  <c r="Q75"/>
  <c r="Q104"/>
  <c r="Q105"/>
  <c r="Q106"/>
  <c r="Q107"/>
  <c r="Q42"/>
  <c r="Q109"/>
  <c r="Q110"/>
  <c r="Q111"/>
  <c r="Q112"/>
  <c r="Q113"/>
  <c r="Q114"/>
  <c r="Q115"/>
  <c r="Q32"/>
  <c r="Q116"/>
  <c r="Q21"/>
  <c r="Q33"/>
  <c r="Q72"/>
  <c r="Q117"/>
  <c r="Q44"/>
  <c r="Q49"/>
  <c r="Q118"/>
  <c r="Q17"/>
  <c r="Q63"/>
  <c r="Q119"/>
  <c r="Q120"/>
  <c r="Q18"/>
  <c r="Q34"/>
  <c r="Q52"/>
  <c r="Q121"/>
  <c r="Q122"/>
  <c r="Q55"/>
  <c r="Q124"/>
  <c r="Q125"/>
  <c r="Q126"/>
  <c r="Q68"/>
  <c r="Q62"/>
  <c r="Q127"/>
  <c r="Q28"/>
  <c r="Q128"/>
  <c r="Q13"/>
  <c r="Q129"/>
  <c r="Q130"/>
  <c r="Q6"/>
  <c r="Q131"/>
  <c r="Q132"/>
  <c r="Q133"/>
  <c r="Q36"/>
  <c r="Q66"/>
  <c r="Q45"/>
  <c r="Q134"/>
  <c r="Q40"/>
  <c r="Q65"/>
  <c r="Q51"/>
  <c r="Q135"/>
  <c r="Q136"/>
  <c r="Q57"/>
  <c r="Q137"/>
  <c r="Q138"/>
  <c r="Q31"/>
  <c r="Q43"/>
  <c r="Q139"/>
  <c r="Q61"/>
  <c r="Q140"/>
  <c r="Q141"/>
  <c r="Q15"/>
  <c r="Q70"/>
  <c r="Q29"/>
  <c r="Q142"/>
  <c r="Q143"/>
  <c r="Q47"/>
  <c r="Q73"/>
  <c r="Q144"/>
  <c r="Q53"/>
  <c r="Q145"/>
  <c r="Q19"/>
  <c r="Q78"/>
  <c r="Q4" i="4"/>
  <c r="Q3"/>
  <c r="Q2"/>
  <c r="Q9"/>
  <c r="Q21"/>
  <c r="Q33"/>
  <c r="Q17"/>
  <c r="Q13"/>
  <c r="Q32"/>
  <c r="Q35"/>
  <c r="Q36"/>
  <c r="Q29"/>
  <c r="Q24"/>
  <c r="Q8"/>
  <c r="Q19"/>
  <c r="Q37"/>
  <c r="Q5"/>
  <c r="Q20"/>
  <c r="Q22"/>
  <c r="Q6"/>
  <c r="Q26"/>
  <c r="Q11"/>
  <c r="Q23"/>
  <c r="Q27"/>
  <c r="Q38"/>
  <c r="Q31"/>
  <c r="Q34"/>
  <c r="Q39"/>
  <c r="Q40"/>
  <c r="Q16"/>
  <c r="Q18"/>
  <c r="Q28"/>
  <c r="Q14"/>
  <c r="Q25"/>
  <c r="Q12"/>
  <c r="Q41"/>
  <c r="Q10"/>
  <c r="Q7"/>
  <c r="Q30"/>
  <c r="Q15"/>
  <c r="Q8" i="3"/>
  <c r="Q55"/>
  <c r="Q37"/>
  <c r="Q41"/>
  <c r="Q50"/>
  <c r="Q25"/>
  <c r="Q46"/>
  <c r="Q56"/>
  <c r="Q57"/>
  <c r="Q58"/>
  <c r="Q59"/>
  <c r="Q31"/>
  <c r="Q3"/>
  <c r="Q23"/>
  <c r="Q51"/>
  <c r="Q52"/>
  <c r="Q13"/>
  <c r="Q60"/>
  <c r="Q33"/>
  <c r="Q29"/>
  <c r="Q34"/>
  <c r="Q61"/>
  <c r="Q32"/>
  <c r="Q62"/>
  <c r="Q21"/>
  <c r="Q16"/>
  <c r="Q63"/>
  <c r="Q38"/>
  <c r="Q35"/>
  <c r="Q14"/>
  <c r="Q17"/>
  <c r="Q47"/>
  <c r="Q40"/>
  <c r="Q49"/>
  <c r="Q64"/>
  <c r="Q24"/>
  <c r="Q42"/>
  <c r="Q48"/>
  <c r="Q28"/>
  <c r="Q65"/>
  <c r="Q66"/>
  <c r="Q11"/>
  <c r="Q22"/>
  <c r="Q67"/>
  <c r="Q30"/>
  <c r="Q15"/>
  <c r="Q39"/>
  <c r="Q18"/>
  <c r="Q27"/>
  <c r="Q68"/>
  <c r="Q26"/>
  <c r="Q36"/>
  <c r="Q44"/>
  <c r="Q45"/>
  <c r="Q54"/>
  <c r="Q53"/>
  <c r="Q69"/>
  <c r="Q20"/>
  <c r="Q12"/>
  <c r="Q19"/>
  <c r="Q43"/>
  <c r="Q17" i="2"/>
  <c r="Q14"/>
  <c r="Q7"/>
  <c r="Q3"/>
  <c r="Q19"/>
  <c r="Q56"/>
  <c r="Q57"/>
  <c r="Q58"/>
  <c r="Q26"/>
  <c r="Q21"/>
  <c r="Q40"/>
  <c r="Q43"/>
  <c r="Q41"/>
  <c r="Q38"/>
  <c r="Q59"/>
  <c r="Q44"/>
  <c r="Q60"/>
  <c r="Q61"/>
  <c r="Q34"/>
  <c r="Q16"/>
  <c r="Q62"/>
  <c r="Q46"/>
  <c r="Q63"/>
  <c r="Q20"/>
  <c r="Q9"/>
  <c r="Q64"/>
  <c r="Q50"/>
  <c r="Q65"/>
  <c r="Q31"/>
  <c r="Q66"/>
  <c r="Q67"/>
  <c r="Q29"/>
  <c r="Q68"/>
  <c r="Q45"/>
  <c r="Q69"/>
  <c r="Q70"/>
  <c r="Q27"/>
  <c r="Q54"/>
  <c r="Q28"/>
  <c r="Q71"/>
  <c r="Q55"/>
  <c r="Q49"/>
  <c r="Q35"/>
  <c r="Q72"/>
  <c r="Q33"/>
  <c r="Q22"/>
  <c r="Q73"/>
  <c r="Q8"/>
  <c r="Q12"/>
  <c r="Q74"/>
  <c r="Q36"/>
  <c r="Q10"/>
  <c r="Q25"/>
  <c r="Q51"/>
  <c r="Q11"/>
  <c r="Q48"/>
  <c r="Q47"/>
  <c r="Q75"/>
  <c r="Q18"/>
  <c r="Q76"/>
  <c r="Q13"/>
  <c r="Q52"/>
  <c r="Q77"/>
  <c r="Q78"/>
  <c r="Q39"/>
  <c r="Q37"/>
  <c r="Q53"/>
  <c r="Q23"/>
  <c r="Q32"/>
  <c r="Q79"/>
  <c r="Q42"/>
  <c r="Q80"/>
  <c r="Q24"/>
  <c r="Q15"/>
  <c r="Q81"/>
  <c r="Q82"/>
  <c r="Q30"/>
  <c r="Q8" i="1"/>
  <c r="Q7"/>
  <c r="Q2"/>
  <c r="Q62"/>
  <c r="Q63"/>
  <c r="Q30"/>
  <c r="Q29"/>
  <c r="Q50"/>
  <c r="Q40"/>
  <c r="Q64"/>
  <c r="Q65"/>
  <c r="Q66"/>
  <c r="Q61"/>
  <c r="Q41"/>
  <c r="Q67"/>
  <c r="Q68"/>
  <c r="Q69"/>
  <c r="Q28"/>
  <c r="Q38"/>
  <c r="Q51"/>
  <c r="Q46"/>
  <c r="Q21"/>
  <c r="Q27"/>
  <c r="Q11"/>
  <c r="Q26"/>
  <c r="Q70"/>
  <c r="Q56"/>
  <c r="Q16"/>
  <c r="Q12"/>
  <c r="Q14"/>
  <c r="Q71"/>
  <c r="Q17"/>
  <c r="Q72"/>
  <c r="Q73"/>
  <c r="Q74"/>
  <c r="Q37"/>
  <c r="Q75"/>
  <c r="Q76"/>
  <c r="Q13"/>
  <c r="Q77"/>
  <c r="Q19"/>
  <c r="Q78"/>
  <c r="Q43"/>
  <c r="Q79"/>
  <c r="Q25"/>
  <c r="Q80"/>
  <c r="Q20"/>
  <c r="Q10"/>
  <c r="Q81"/>
  <c r="Q82"/>
  <c r="Q83"/>
  <c r="Q84"/>
  <c r="Q49"/>
  <c r="Q85"/>
  <c r="Q22"/>
  <c r="Q86"/>
  <c r="Q87"/>
  <c r="Q45"/>
  <c r="Q9"/>
  <c r="Q58"/>
  <c r="Q34"/>
  <c r="Q53"/>
  <c r="Q18"/>
  <c r="Q15"/>
  <c r="Q35"/>
  <c r="Q88"/>
  <c r="Q23"/>
  <c r="Q89"/>
  <c r="Q44"/>
  <c r="Q47"/>
  <c r="Q24"/>
  <c r="Q90"/>
  <c r="Q31"/>
  <c r="Q32"/>
  <c r="Q54"/>
  <c r="Q91"/>
  <c r="Q92"/>
  <c r="Q93"/>
  <c r="Q94"/>
  <c r="Q95"/>
  <c r="Q33"/>
  <c r="Q52"/>
  <c r="Q55"/>
  <c r="Q60"/>
  <c r="Q96"/>
  <c r="Q39"/>
  <c r="Q36"/>
  <c r="Q97"/>
  <c r="Q98"/>
  <c r="Q99"/>
  <c r="Q42"/>
  <c r="Q100"/>
  <c r="Q57"/>
  <c r="Q59"/>
  <c r="Q101"/>
  <c r="Q6"/>
  <c r="Q48"/>
  <c r="R118" i="7"/>
  <c r="N62" i="9"/>
  <c r="E58"/>
  <c r="N58" s="1"/>
  <c r="E55"/>
  <c r="N55" s="1"/>
  <c r="E27"/>
  <c r="E25"/>
  <c r="E26"/>
  <c r="E30"/>
  <c r="E24"/>
  <c r="E23"/>
  <c r="E29"/>
  <c r="E22"/>
  <c r="E40"/>
  <c r="E41"/>
  <c r="E38"/>
  <c r="E39"/>
  <c r="E36"/>
  <c r="E35"/>
  <c r="E34"/>
  <c r="E37"/>
  <c r="E57"/>
  <c r="N57" s="1"/>
  <c r="E61"/>
  <c r="N61" s="1"/>
  <c r="E59"/>
  <c r="N59" s="1"/>
  <c r="E60"/>
  <c r="N60" s="1"/>
  <c r="E54"/>
  <c r="N54" s="1"/>
  <c r="E56"/>
  <c r="N56" s="1"/>
  <c r="E63"/>
  <c r="N63" s="1"/>
  <c r="E4"/>
  <c r="E9"/>
  <c r="E6"/>
  <c r="E10"/>
  <c r="E8"/>
  <c r="E7"/>
  <c r="E5"/>
  <c r="E3"/>
</calcChain>
</file>

<file path=xl/sharedStrings.xml><?xml version="1.0" encoding="utf-8"?>
<sst xmlns="http://schemas.openxmlformats.org/spreadsheetml/2006/main" count="2107" uniqueCount="946">
  <si>
    <t>№</t>
  </si>
  <si>
    <t>Фамилия, имя</t>
  </si>
  <si>
    <t>Г.Р.</t>
  </si>
  <si>
    <t>Коллектив</t>
  </si>
  <si>
    <r>
      <t>Брест</t>
    </r>
    <r>
      <rPr>
        <b/>
        <sz val="9"/>
        <rFont val="Arial Cyr"/>
        <charset val="204"/>
      </rPr>
      <t>кл</t>
    </r>
  </si>
  <si>
    <r>
      <t>Брест</t>
    </r>
    <r>
      <rPr>
        <b/>
        <sz val="9"/>
        <rFont val="Arial Cyr"/>
        <charset val="204"/>
      </rPr>
      <t>спр</t>
    </r>
  </si>
  <si>
    <r>
      <t>Гродно</t>
    </r>
    <r>
      <rPr>
        <b/>
        <sz val="9"/>
        <rFont val="Arial Cyr"/>
        <charset val="204"/>
      </rPr>
      <t>кл</t>
    </r>
  </si>
  <si>
    <r>
      <t>Гродно</t>
    </r>
    <r>
      <rPr>
        <b/>
        <sz val="9"/>
        <rFont val="Arial Cyr"/>
        <charset val="204"/>
      </rPr>
      <t>спр</t>
    </r>
  </si>
  <si>
    <t>МММ</t>
  </si>
  <si>
    <t>Ком.Ч.</t>
  </si>
  <si>
    <t>Машер.</t>
  </si>
  <si>
    <r>
      <t>ДЮК</t>
    </r>
    <r>
      <rPr>
        <b/>
        <sz val="9"/>
        <rFont val="Arial Cyr"/>
        <charset val="204"/>
      </rPr>
      <t>кл</t>
    </r>
    <r>
      <rPr>
        <b/>
        <sz val="10"/>
        <rFont val="Arial Cyr"/>
        <charset val="204"/>
      </rPr>
      <t>.</t>
    </r>
  </si>
  <si>
    <r>
      <t>ДЮК</t>
    </r>
    <r>
      <rPr>
        <b/>
        <sz val="9"/>
        <rFont val="Arial Cyr"/>
        <charset val="204"/>
      </rPr>
      <t>спр</t>
    </r>
    <r>
      <rPr>
        <b/>
        <sz val="10"/>
        <rFont val="Arial Cyr"/>
        <charset val="204"/>
      </rPr>
      <t>.</t>
    </r>
  </si>
  <si>
    <t>СУММА</t>
  </si>
  <si>
    <t>Бобр.</t>
  </si>
  <si>
    <r>
      <t>Брест</t>
    </r>
    <r>
      <rPr>
        <b/>
        <sz val="8"/>
        <rFont val="Arial Cyr"/>
        <charset val="204"/>
      </rPr>
      <t>кл</t>
    </r>
  </si>
  <si>
    <r>
      <t>Брест</t>
    </r>
    <r>
      <rPr>
        <b/>
        <sz val="8"/>
        <rFont val="Arial Cyr"/>
        <charset val="204"/>
      </rPr>
      <t>спр</t>
    </r>
  </si>
  <si>
    <r>
      <t>Гродно</t>
    </r>
    <r>
      <rPr>
        <b/>
        <sz val="8"/>
        <rFont val="Arial Cyr"/>
        <charset val="204"/>
      </rPr>
      <t>кл</t>
    </r>
  </si>
  <si>
    <r>
      <t>Гродно</t>
    </r>
    <r>
      <rPr>
        <b/>
        <sz val="8"/>
        <rFont val="Arial Cyr"/>
        <charset val="204"/>
      </rPr>
      <t>спр</t>
    </r>
  </si>
  <si>
    <t>КСО "Эридан"</t>
  </si>
  <si>
    <t>Грицкевич Тимофей</t>
  </si>
  <si>
    <t>Березинская ГРК ДЮСШ</t>
  </si>
  <si>
    <t>Миниахметов Игорь</t>
  </si>
  <si>
    <t>Хромченко Андрей</t>
  </si>
  <si>
    <t>Вандроуник</t>
  </si>
  <si>
    <t>"Юность" Могилев</t>
  </si>
  <si>
    <t>Мартусевич Александр</t>
  </si>
  <si>
    <t>Брестский район</t>
  </si>
  <si>
    <t>Явтошук Алексей</t>
  </si>
  <si>
    <t>Каменецкий район</t>
  </si>
  <si>
    <t>Зданевич Семен</t>
  </si>
  <si>
    <t>Марковец Александр</t>
  </si>
  <si>
    <t>Писарик Андрей</t>
  </si>
  <si>
    <t>Савицкий Илья</t>
  </si>
  <si>
    <t>Шелест Павел</t>
  </si>
  <si>
    <t>Грицук Павел</t>
  </si>
  <si>
    <t>Горчанюк Вадим</t>
  </si>
  <si>
    <t>Ивановский район</t>
  </si>
  <si>
    <t>Жилинский Дмитрий</t>
  </si>
  <si>
    <t>Жаховский Евгений</t>
  </si>
  <si>
    <t>Алексеенок Тимофей</t>
  </si>
  <si>
    <t>Березовский район</t>
  </si>
  <si>
    <t>"Меридиан" Бобруйск</t>
  </si>
  <si>
    <t>Контакт-Орион</t>
  </si>
  <si>
    <t>МГТЭЦДиМ Атаманович</t>
  </si>
  <si>
    <t>Лазовский Олег</t>
  </si>
  <si>
    <t>Новиков Денис</t>
  </si>
  <si>
    <t>Гудков Дмитрий</t>
  </si>
  <si>
    <t>Гайдук Владислав</t>
  </si>
  <si>
    <t>Добровольский Евгений</t>
  </si>
  <si>
    <t>Мазур Павел</t>
  </si>
  <si>
    <t>Нерода Дмитрий</t>
  </si>
  <si>
    <t>Кузьмич Роман</t>
  </si>
  <si>
    <t>Новиченко Антон</t>
  </si>
  <si>
    <t>Бедарев Эдвин</t>
  </si>
  <si>
    <t>Свистунович Илья</t>
  </si>
  <si>
    <t>Гусло Артем</t>
  </si>
  <si>
    <t>Хвисюк Евгений</t>
  </si>
  <si>
    <t>Лахвич Сергей</t>
  </si>
  <si>
    <t>Петран Роман</t>
  </si>
  <si>
    <t>Зайко Алексей</t>
  </si>
  <si>
    <t>Уласеня Евгений</t>
  </si>
  <si>
    <t>Грузинский Артем</t>
  </si>
  <si>
    <t>Челей Евгений</t>
  </si>
  <si>
    <t>Варакса Захар</t>
  </si>
  <si>
    <t>Лазакович Влад</t>
  </si>
  <si>
    <t>Метла Павел</t>
  </si>
  <si>
    <t>Лазовский Андрей</t>
  </si>
  <si>
    <t>Литвин Алексей</t>
  </si>
  <si>
    <t>Матусевич Алексей</t>
  </si>
  <si>
    <t>Кульша Илья</t>
  </si>
  <si>
    <t>Бобков Олег</t>
  </si>
  <si>
    <t>Грицевич Михаил</t>
  </si>
  <si>
    <t>БГУ</t>
  </si>
  <si>
    <t>Цебрук Денис</t>
  </si>
  <si>
    <t>Осипов Максим</t>
  </si>
  <si>
    <t>Зеленеев Александр</t>
  </si>
  <si>
    <t>Жадинец Юрий</t>
  </si>
  <si>
    <t>Серегова Диана</t>
  </si>
  <si>
    <t>Касаткина Марта</t>
  </si>
  <si>
    <t>Молоток Надежда</t>
  </si>
  <si>
    <t>Ванькевич Дарья</t>
  </si>
  <si>
    <t>Кишко Ксения</t>
  </si>
  <si>
    <t>Карачун Мария</t>
  </si>
  <si>
    <t>Шумская Виктория</t>
  </si>
  <si>
    <t>Ефремова Александра</t>
  </si>
  <si>
    <t>Шангутова Анна</t>
  </si>
  <si>
    <t>Пахомова Марина</t>
  </si>
  <si>
    <t>Хвисюк Юлия</t>
  </si>
  <si>
    <t>Загузова Виктория</t>
  </si>
  <si>
    <t>Баликовская Марина</t>
  </si>
  <si>
    <t>Сермяжко Анастасия</t>
  </si>
  <si>
    <t>Колячко Вероника</t>
  </si>
  <si>
    <t>Крисковец Дарья</t>
  </si>
  <si>
    <t>Воронова Дарья</t>
  </si>
  <si>
    <t>Alcor-ДЮСШ-4</t>
  </si>
  <si>
    <t>Ванькевич Александра</t>
  </si>
  <si>
    <t>Новикова Анастасия</t>
  </si>
  <si>
    <t>Калюта Анна</t>
  </si>
  <si>
    <t>Радкевич Евгения</t>
  </si>
  <si>
    <t>Будник Кристина</t>
  </si>
  <si>
    <t>Можар Виктория</t>
  </si>
  <si>
    <t>Ермаченок Анастасия</t>
  </si>
  <si>
    <t>"Белая Русь" Жодино</t>
  </si>
  <si>
    <t>Латокурская Татьяна</t>
  </si>
  <si>
    <t>Альшаникова Диана</t>
  </si>
  <si>
    <t>Давыдюк Анастасия</t>
  </si>
  <si>
    <t>Вараниковская Екатерина</t>
  </si>
  <si>
    <t>Кевра Анастасия</t>
  </si>
  <si>
    <t>Черкас Василиса</t>
  </si>
  <si>
    <t>Луня Ксения</t>
  </si>
  <si>
    <t>Мирончук Мирослава</t>
  </si>
  <si>
    <t>Черник Глафира</t>
  </si>
  <si>
    <t>Полесье ЦТиКЖН Пинск</t>
  </si>
  <si>
    <t>Гребень Владислав</t>
  </si>
  <si>
    <t>Тарасова Юлия</t>
  </si>
  <si>
    <t>Яковлева Анна</t>
  </si>
  <si>
    <t>Малькевич Татьяна</t>
  </si>
  <si>
    <t>Прокопчук Кристина</t>
  </si>
  <si>
    <t xml:space="preserve">МГТЭЦДиМ </t>
  </si>
  <si>
    <t>ДЮСШ-4</t>
  </si>
  <si>
    <t>СДЮШОР «Спартак»</t>
  </si>
  <si>
    <t>Меридиан</t>
  </si>
  <si>
    <t>Хацкевич Михаил</t>
  </si>
  <si>
    <t>Гомельская область</t>
  </si>
  <si>
    <t>Соколов Владислав</t>
  </si>
  <si>
    <t>Неведимцев Антон</t>
  </si>
  <si>
    <t>Белая Ирина</t>
  </si>
  <si>
    <t>Гаврилова Валерия</t>
  </si>
  <si>
    <t>Соколевский Анатолий</t>
  </si>
  <si>
    <t>Клочков Алексей</t>
  </si>
  <si>
    <t>Ж16</t>
  </si>
  <si>
    <t>Ж18</t>
  </si>
  <si>
    <t>М16</t>
  </si>
  <si>
    <t>М18</t>
  </si>
  <si>
    <t>Перв.</t>
  </si>
  <si>
    <t>Меридиан Бобруйск</t>
  </si>
  <si>
    <t>СШ №33 г. Брест</t>
  </si>
  <si>
    <t>КСО "Березино"</t>
  </si>
  <si>
    <t>КСО "Лось" Борисов</t>
  </si>
  <si>
    <t>МГТЭЦДиМ Черник</t>
  </si>
  <si>
    <t>Пархач Александра</t>
  </si>
  <si>
    <t>Кравченко Карина</t>
  </si>
  <si>
    <t>ТК "Случь"</t>
  </si>
  <si>
    <t>Кирилюк Ксения</t>
  </si>
  <si>
    <t>Важник Анастасия</t>
  </si>
  <si>
    <t>МГТЭЦ-10</t>
  </si>
  <si>
    <t>Химакова Александра</t>
  </si>
  <si>
    <t>Томащик Ангелина</t>
  </si>
  <si>
    <t>Кронан</t>
  </si>
  <si>
    <t>Спальчук Наталья</t>
  </si>
  <si>
    <t>Крот Диана</t>
  </si>
  <si>
    <t>Андреюк Анастасия</t>
  </si>
  <si>
    <t>Челей Дарья</t>
  </si>
  <si>
    <t>Войтешенок Надежда</t>
  </si>
  <si>
    <t>Чубукина Алена</t>
  </si>
  <si>
    <t>Курилович Рената</t>
  </si>
  <si>
    <t>Томашева Ольга</t>
  </si>
  <si>
    <t>Пантелеева Екатерина</t>
  </si>
  <si>
    <t>Закшевская Элина</t>
  </si>
  <si>
    <t>Кептюха Ксенья</t>
  </si>
  <si>
    <t>Фидюкович Маргарита</t>
  </si>
  <si>
    <t>Кондратенко Алина</t>
  </si>
  <si>
    <t>Пилипейко Дарья</t>
  </si>
  <si>
    <t>Симкина Лера</t>
  </si>
  <si>
    <t>Луневская Анна</t>
  </si>
  <si>
    <t>СК "Алькор"</t>
  </si>
  <si>
    <t>Матюшик Юлианна</t>
  </si>
  <si>
    <t>ГУДОДиМ г.Барановичи</t>
  </si>
  <si>
    <t>Корнилович Екатерина</t>
  </si>
  <si>
    <t>МГТЭЦДиМ-Белая Русь</t>
  </si>
  <si>
    <t>Шпаковская Карина</t>
  </si>
  <si>
    <t>Кузнецова Алина</t>
  </si>
  <si>
    <t>Базовкина Анастасия</t>
  </si>
  <si>
    <t>Малащенко Алена</t>
  </si>
  <si>
    <t>Яцук Дарья</t>
  </si>
  <si>
    <t>Сержанович Ксения</t>
  </si>
  <si>
    <t>Бобовкина Кристина</t>
  </si>
  <si>
    <t>Ахремчук Алина</t>
  </si>
  <si>
    <t>ГУДО "ЦТиКДМ" Пинск</t>
  </si>
  <si>
    <t>Левчук Анастасия</t>
  </si>
  <si>
    <t>Шаритон Мария</t>
  </si>
  <si>
    <t>Прокопчик Яна</t>
  </si>
  <si>
    <t>Корнушенко Дарья</t>
  </si>
  <si>
    <t>КСО "Белая Русь"</t>
  </si>
  <si>
    <t>Гойшик Алексей</t>
  </si>
  <si>
    <t>Лазакович Владислав</t>
  </si>
  <si>
    <t>УО "ВА РБ"</t>
  </si>
  <si>
    <t>Налетко Игорь</t>
  </si>
  <si>
    <t>КСО БНТУ</t>
  </si>
  <si>
    <t>Кравчук Вячеслав</t>
  </si>
  <si>
    <t>Пружаны</t>
  </si>
  <si>
    <t>Абромчук Константин</t>
  </si>
  <si>
    <t>Подкаура Алексей</t>
  </si>
  <si>
    <t>Швец Александр</t>
  </si>
  <si>
    <t>Гивойно Мария</t>
  </si>
  <si>
    <t>Матюшик Дарья</t>
  </si>
  <si>
    <t>Прокопчук Наталья</t>
  </si>
  <si>
    <t>Рудковская Татьяна</t>
  </si>
  <si>
    <t>Галузо Дарья</t>
  </si>
  <si>
    <t>Корень Екатерина</t>
  </si>
  <si>
    <t>Дакуко Александра</t>
  </si>
  <si>
    <t>Симонюк Алина</t>
  </si>
  <si>
    <t>Адамейко Виктория</t>
  </si>
  <si>
    <t>Былицкая Анастасия</t>
  </si>
  <si>
    <t>Чехович Анна</t>
  </si>
  <si>
    <t>Бутонина Елизавета</t>
  </si>
  <si>
    <t>Танянская Полина</t>
  </si>
  <si>
    <t>Александрович Даяна</t>
  </si>
  <si>
    <t>Бойко Валерия</t>
  </si>
  <si>
    <t>Босацкая Валентина</t>
  </si>
  <si>
    <t>Нерода Екатерина</t>
  </si>
  <si>
    <t>Повх Евгения</t>
  </si>
  <si>
    <t>Погуца Елизавета</t>
  </si>
  <si>
    <t>Гуд Татьяна</t>
  </si>
  <si>
    <t>Навроцкая Дарья</t>
  </si>
  <si>
    <t>ОК-Брест</t>
  </si>
  <si>
    <t>Климахович Надежда</t>
  </si>
  <si>
    <t>Кулик Татьяна</t>
  </si>
  <si>
    <t>Немига-Норд</t>
  </si>
  <si>
    <t>Жукович Татьяна</t>
  </si>
  <si>
    <t>Андрушойть Елена</t>
  </si>
  <si>
    <t>Петрушко Владислава</t>
  </si>
  <si>
    <t>Броницкая Оксана</t>
  </si>
  <si>
    <t>Алексеенко Татьяна</t>
  </si>
  <si>
    <t>Лелич Ирина</t>
  </si>
  <si>
    <t>Аврамчик Кристина</t>
  </si>
  <si>
    <t>Герасимович Екатерина</t>
  </si>
  <si>
    <t>Голубничая Алеся</t>
  </si>
  <si>
    <t>КСО "Берестье"</t>
  </si>
  <si>
    <t>Сорока Ольга</t>
  </si>
  <si>
    <t>Вовк Яна</t>
  </si>
  <si>
    <t>Рудковская Алена</t>
  </si>
  <si>
    <t>Зеленская Елена</t>
  </si>
  <si>
    <t>Филиппов Сима</t>
  </si>
  <si>
    <t>Пундер Никита</t>
  </si>
  <si>
    <t>Романюк Евгений</t>
  </si>
  <si>
    <t>Томашев Олег</t>
  </si>
  <si>
    <t>Никончук Илья</t>
  </si>
  <si>
    <t>Бедарев Арсений</t>
  </si>
  <si>
    <t>Матюшик Павел</t>
  </si>
  <si>
    <t>Бардик Андрей</t>
  </si>
  <si>
    <t>Колтунчик Егор</t>
  </si>
  <si>
    <t>Лецко Роман</t>
  </si>
  <si>
    <t>Быстров Александр</t>
  </si>
  <si>
    <t>Васильцов Илья</t>
  </si>
  <si>
    <t>Борисюк Николай</t>
  </si>
  <si>
    <t>Гацкевич Дмитрий</t>
  </si>
  <si>
    <t>Рябов Иван</t>
  </si>
  <si>
    <t>Войтик Алексей</t>
  </si>
  <si>
    <t>Удодов Илья</t>
  </si>
  <si>
    <t>Соколевский Дмитрий</t>
  </si>
  <si>
    <t>Микитич Олег</t>
  </si>
  <si>
    <t>Волочко Денис</t>
  </si>
  <si>
    <t>Котелок Игорь</t>
  </si>
  <si>
    <t>Мигуров Олег</t>
  </si>
  <si>
    <t>Олиферук Дмитрий</t>
  </si>
  <si>
    <t>Романюк Иван</t>
  </si>
  <si>
    <t>Пелагейчик Ренат</t>
  </si>
  <si>
    <t>Шаховский Илья</t>
  </si>
  <si>
    <t>Бенедищук Алексей</t>
  </si>
  <si>
    <t>Бамбиза Максим</t>
  </si>
  <si>
    <t>Зеленов Егор</t>
  </si>
  <si>
    <t>СК "TRI-O"</t>
  </si>
  <si>
    <t>Бондаренко Олег</t>
  </si>
  <si>
    <t>Пошелюк Илья</t>
  </si>
  <si>
    <t>Сорока Алексей</t>
  </si>
  <si>
    <t>Парфенчик Вадим</t>
  </si>
  <si>
    <t>Мартусевич Кирилл</t>
  </si>
  <si>
    <t>Кухаренко Андрей</t>
  </si>
  <si>
    <t>Тев Никита</t>
  </si>
  <si>
    <t>Кацубо Алексей</t>
  </si>
  <si>
    <t>Гребень Егор</t>
  </si>
  <si>
    <t>Андросюк Кирилл</t>
  </si>
  <si>
    <t>Яньшин Даниил</t>
  </si>
  <si>
    <t>Гончаренко Владислав</t>
  </si>
  <si>
    <t>Гром Олег</t>
  </si>
  <si>
    <t>Христинин Андрей</t>
  </si>
  <si>
    <t>Федюшкин Павел</t>
  </si>
  <si>
    <t>Дробыш Иван</t>
  </si>
  <si>
    <t>Торопченко Дмитрий</t>
  </si>
  <si>
    <t>Пучик Илья</t>
  </si>
  <si>
    <t>Демещенко Александр</t>
  </si>
  <si>
    <t>Иванов Данила</t>
  </si>
  <si>
    <t>Кукушкин Дмитрий</t>
  </si>
  <si>
    <t>Хомич Дмитрий</t>
  </si>
  <si>
    <t>Крапотин Денис</t>
  </si>
  <si>
    <t>Жукович Евгений</t>
  </si>
  <si>
    <t>Харитонюк Сергей</t>
  </si>
  <si>
    <t>Дробыш Андрей</t>
  </si>
  <si>
    <t>Шиян Герман</t>
  </si>
  <si>
    <t>Борисенко Александр</t>
  </si>
  <si>
    <t>Казакевич Егор</t>
  </si>
  <si>
    <t>Кулишевич Илья</t>
  </si>
  <si>
    <t>Пылыпив Денис</t>
  </si>
  <si>
    <t>Остапенко Александр</t>
  </si>
  <si>
    <t>Гавриловец Артур</t>
  </si>
  <si>
    <t>Латушкин Дмитрий</t>
  </si>
  <si>
    <t>Гончар Олег</t>
  </si>
  <si>
    <t>Нахайчук Дмитрий</t>
  </si>
  <si>
    <t>Красавченко Алексей</t>
  </si>
  <si>
    <t>Корсека Андрей</t>
  </si>
  <si>
    <t>Ложков Игорь</t>
  </si>
  <si>
    <t>Климовец Николай</t>
  </si>
  <si>
    <t>Нестеров Антон</t>
  </si>
  <si>
    <t>Иванов Николай</t>
  </si>
  <si>
    <t>Бебко Николай</t>
  </si>
  <si>
    <t>Сулима Александр</t>
  </si>
  <si>
    <t>Калач Дмитрий</t>
  </si>
  <si>
    <t>Мороз Алексей</t>
  </si>
  <si>
    <t>Климко Николай</t>
  </si>
  <si>
    <t>Мозайло Иван</t>
  </si>
  <si>
    <t>Пикина Александр</t>
  </si>
  <si>
    <t>Голоенко Илья</t>
  </si>
  <si>
    <t>Даленкин Дмитрий</t>
  </si>
  <si>
    <t>СК "Буг"</t>
  </si>
  <si>
    <t>Глушко Артем</t>
  </si>
  <si>
    <t>Давидюк Владимир</t>
  </si>
  <si>
    <t>Юрьев Игорь</t>
  </si>
  <si>
    <t>ЦДТиК Кобринский р-н</t>
  </si>
  <si>
    <t>Демидчик Кирилл</t>
  </si>
  <si>
    <t>Никитин Евгений</t>
  </si>
  <si>
    <t>Хвалей Владислав</t>
  </si>
  <si>
    <t>Серченя Алексей</t>
  </si>
  <si>
    <t>Климкович Александр</t>
  </si>
  <si>
    <t>Чиж Евгений</t>
  </si>
  <si>
    <t>Букса Дмитрий</t>
  </si>
  <si>
    <t>Куницкий Андрей</t>
  </si>
  <si>
    <t>Игнатьев Илья</t>
  </si>
  <si>
    <t>Станкевич Никита</t>
  </si>
  <si>
    <t>Самосюк Вячеслав</t>
  </si>
  <si>
    <t>Зверев Никита</t>
  </si>
  <si>
    <t>Ромашко Павел</t>
  </si>
  <si>
    <t>Дерунец Олег</t>
  </si>
  <si>
    <t>Зубович Владислав</t>
  </si>
  <si>
    <t>Шкутник Дмтрий</t>
  </si>
  <si>
    <t>Хурсин Денис</t>
  </si>
  <si>
    <t>Наумчик Илья</t>
  </si>
  <si>
    <t>Горун Вадим</t>
  </si>
  <si>
    <t>Грушовец Анастасия</t>
  </si>
  <si>
    <t>ВС-32 г. Брест</t>
  </si>
  <si>
    <t>Левонюк Лиза</t>
  </si>
  <si>
    <t>Магуцкая Ивона</t>
  </si>
  <si>
    <t>Пешко Оксана</t>
  </si>
  <si>
    <t>"Аматар"</t>
  </si>
  <si>
    <t>Бондарева Татьяна</t>
  </si>
  <si>
    <t>Мельничук Елена</t>
  </si>
  <si>
    <t>Семенюк Мария</t>
  </si>
  <si>
    <t>Сергиевич Наталья</t>
  </si>
  <si>
    <t>Веренич Елизавета</t>
  </si>
  <si>
    <t>Пучко Людмила</t>
  </si>
  <si>
    <t>Данилевич Маргарита</t>
  </si>
  <si>
    <t>КСО «Буг»</t>
  </si>
  <si>
    <t>Губанищев Александр</t>
  </si>
  <si>
    <t>КСО «Кронан»</t>
  </si>
  <si>
    <t>Гомза Данила</t>
  </si>
  <si>
    <t>МГТЭЦДиМ</t>
  </si>
  <si>
    <t>Карпович Егор</t>
  </si>
  <si>
    <t>Андрушевич Александр</t>
  </si>
  <si>
    <t>ЦЮТ «Вандровник»</t>
  </si>
  <si>
    <t>Тетько Илья</t>
  </si>
  <si>
    <t>Верес Вадим</t>
  </si>
  <si>
    <t>Филиппов Александр</t>
  </si>
  <si>
    <t>КСО «Меридиан»</t>
  </si>
  <si>
    <t>Дубровский Даниил</t>
  </si>
  <si>
    <t>Болбас Евгений</t>
  </si>
  <si>
    <t>Кардюков Сергей</t>
  </si>
  <si>
    <t>КСО «Эридан»</t>
  </si>
  <si>
    <t>Козявин Артем</t>
  </si>
  <si>
    <t>Лопуть Никита</t>
  </si>
  <si>
    <t>Лидский район</t>
  </si>
  <si>
    <t>Норик Максим</t>
  </si>
  <si>
    <t>Яроцкий Артем</t>
  </si>
  <si>
    <t>Радкевич Георгий</t>
  </si>
  <si>
    <t>«Контакт-Орион»</t>
  </si>
  <si>
    <t>Лихорад Егор</t>
  </si>
  <si>
    <t>Погоржельский Денис</t>
  </si>
  <si>
    <t>Комар Владислав</t>
  </si>
  <si>
    <t>Маркиш Илья</t>
  </si>
  <si>
    <t>Пестов Александр</t>
  </si>
  <si>
    <t>Спартак</t>
  </si>
  <si>
    <t>Савич Илья</t>
  </si>
  <si>
    <t>Алексеенок Никита</t>
  </si>
  <si>
    <t>Гурецкий Денис</t>
  </si>
  <si>
    <t>Попов Дмитрий</t>
  </si>
  <si>
    <t>Курьян Павел</t>
  </si>
  <si>
    <t>«Вертикаль» г.Пинск</t>
  </si>
  <si>
    <t>Залан Владислав</t>
  </si>
  <si>
    <t>Гомонов Владислав</t>
  </si>
  <si>
    <t>Долотов Глеб</t>
  </si>
  <si>
    <t>Юргевич Мирослав</t>
  </si>
  <si>
    <t>Панарин Владислав</t>
  </si>
  <si>
    <t>Дашкевич Владислав</t>
  </si>
  <si>
    <t>СШ №6, г.Лида</t>
  </si>
  <si>
    <t>Микянец Александр</t>
  </si>
  <si>
    <t>Пыш Евгений</t>
  </si>
  <si>
    <t>Рахманько Никита</t>
  </si>
  <si>
    <t>Лукуть Алексей</t>
  </si>
  <si>
    <t>Яцкевич Александр</t>
  </si>
  <si>
    <t>Каратаев Павел</t>
  </si>
  <si>
    <t>Пехота Александр</t>
  </si>
  <si>
    <t>Мартыненко Александр</t>
  </si>
  <si>
    <t>Ивашевич Антон</t>
  </si>
  <si>
    <t>Веринский Владислав</t>
  </si>
  <si>
    <t>ТК «Случь»</t>
  </si>
  <si>
    <t>Рожков Александр</t>
  </si>
  <si>
    <t>Захаренко Евгений</t>
  </si>
  <si>
    <t>Прокопенко Сергей</t>
  </si>
  <si>
    <t>Кобец Артём</t>
  </si>
  <si>
    <t>Каленик Егор</t>
  </si>
  <si>
    <t>Каспер Павел</t>
  </si>
  <si>
    <t>Метлюк Александр</t>
  </si>
  <si>
    <t>ТК «Надежда»</t>
  </si>
  <si>
    <t>Александрович Максим</t>
  </si>
  <si>
    <t>Селевич Александр</t>
  </si>
  <si>
    <t>Метлюк Алексей</t>
  </si>
  <si>
    <t>Ткачев Дмитрий</t>
  </si>
  <si>
    <t>Каминский Павел</t>
  </si>
  <si>
    <t>Чехлов Андрей</t>
  </si>
  <si>
    <t>КСО «БНТУ»</t>
  </si>
  <si>
    <t>Вербицкий Евгений</t>
  </si>
  <si>
    <t>Лукуть Эдуард</t>
  </si>
  <si>
    <t>Завадский Дима</t>
  </si>
  <si>
    <t>Корсак Павел</t>
  </si>
  <si>
    <t>Кожедуб Роман</t>
  </si>
  <si>
    <t>Богуш Евгений</t>
  </si>
  <si>
    <t>Енза Евгений</t>
  </si>
  <si>
    <t>Чечиков Евгений</t>
  </si>
  <si>
    <t>Старостенко Александра</t>
  </si>
  <si>
    <t>Ефремова Полина</t>
  </si>
  <si>
    <t>Миронова Ксения</t>
  </si>
  <si>
    <t>Полынская Анастасия</t>
  </si>
  <si>
    <t>Федосевич Татьяна</t>
  </si>
  <si>
    <t>Пузыревская Диана</t>
  </si>
  <si>
    <t>Каткова Ангелина</t>
  </si>
  <si>
    <t>Ахмедова Элла</t>
  </si>
  <si>
    <t>Дзыгун Дарья</t>
  </si>
  <si>
    <t>Ерема Анастасия</t>
  </si>
  <si>
    <t>Радолицкая Полина</t>
  </si>
  <si>
    <t>Дзыгун Александра</t>
  </si>
  <si>
    <t>Савицкая Алеся</t>
  </si>
  <si>
    <t>Шелухо Вера</t>
  </si>
  <si>
    <t>Фалелеева Лада</t>
  </si>
  <si>
    <t>Гузалевич Мария</t>
  </si>
  <si>
    <t>Ганичева Елизавета</t>
  </si>
  <si>
    <t>Потуремская Дарья</t>
  </si>
  <si>
    <t>Игнатова Маргарита</t>
  </si>
  <si>
    <t>Лепешо Карина</t>
  </si>
  <si>
    <t>Шарко Анастасия</t>
  </si>
  <si>
    <t>Шарлаева Елизавета</t>
  </si>
  <si>
    <t>Чайко Вероника</t>
  </si>
  <si>
    <t>Миклуш Анастасия</t>
  </si>
  <si>
    <t>Горбач Арина</t>
  </si>
  <si>
    <t>Дрозд Алеся</t>
  </si>
  <si>
    <t>Шепелевич Злата</t>
  </si>
  <si>
    <t>Лях Анастасия</t>
  </si>
  <si>
    <t>Скрыпник Ольга</t>
  </si>
  <si>
    <t>Ксенжук Виктория</t>
  </si>
  <si>
    <t>Кулинкович Татьяна</t>
  </si>
  <si>
    <t>Ходыш Александра</t>
  </si>
  <si>
    <t>Сурудо Валерия</t>
  </si>
  <si>
    <t>КСО «Немига-Норд»</t>
  </si>
  <si>
    <t>Мусиенко Александра</t>
  </si>
  <si>
    <t>КСО «Берестье»</t>
  </si>
  <si>
    <t>Славинская Кристина</t>
  </si>
  <si>
    <t>Илькевич Анастасия</t>
  </si>
  <si>
    <t>Гринь Максим</t>
  </si>
  <si>
    <t>Журун Андрей</t>
  </si>
  <si>
    <t>Иодчик Илья</t>
  </si>
  <si>
    <t>Гречнев Алексей</t>
  </si>
  <si>
    <t>Шульга Дмитрий</t>
  </si>
  <si>
    <t>Панасевич Виталий</t>
  </si>
  <si>
    <t>Череватый Михаил</t>
  </si>
  <si>
    <t>Канашевич Кирилл</t>
  </si>
  <si>
    <t>Бондарчик Евгений</t>
  </si>
  <si>
    <t>Русак Алена</t>
  </si>
  <si>
    <t>Кришина Елена</t>
  </si>
  <si>
    <t>Миронов Арсений</t>
  </si>
  <si>
    <t>Средн.</t>
  </si>
  <si>
    <t xml:space="preserve">средн+6 </t>
  </si>
  <si>
    <t>отбор</t>
  </si>
  <si>
    <t>30.03.</t>
  </si>
  <si>
    <t>13.04.</t>
  </si>
  <si>
    <t>31.03.</t>
  </si>
  <si>
    <t>14.04.</t>
  </si>
  <si>
    <t>04.05.</t>
  </si>
  <si>
    <t>05.05.</t>
  </si>
  <si>
    <t>15.06.</t>
  </si>
  <si>
    <t>ЦТиКДМ Брест. р-н</t>
  </si>
  <si>
    <t>Кисин Кирилл</t>
  </si>
  <si>
    <t>КСО «Белая Русь»</t>
  </si>
  <si>
    <t>Коровенков Никита</t>
  </si>
  <si>
    <t>Березинская ДЮСШ</t>
  </si>
  <si>
    <t>Асмыкович Павел</t>
  </si>
  <si>
    <t>Соколовский Роман</t>
  </si>
  <si>
    <t>Тарасенко Дмитрий</t>
  </si>
  <si>
    <t>ГСУСУ «МГ ДЮСШ №4»</t>
  </si>
  <si>
    <t>Капланецкая СШ</t>
  </si>
  <si>
    <t>Вежновец Никита</t>
  </si>
  <si>
    <t>СКО «Торпедо»</t>
  </si>
  <si>
    <t>Мельников Тимофей</t>
  </si>
  <si>
    <t>Булойчик Павел</t>
  </si>
  <si>
    <t>Крот Алексей</t>
  </si>
  <si>
    <t>КСО «Березино»</t>
  </si>
  <si>
    <t>Карпов Кирилл</t>
  </si>
  <si>
    <t>Павловец Кирилл</t>
  </si>
  <si>
    <t>Старцев Владислав</t>
  </si>
  <si>
    <t>Сверж Владислав</t>
  </si>
  <si>
    <t>Буковец Анатолий</t>
  </si>
  <si>
    <t>Мельник Артем</t>
  </si>
  <si>
    <t>Жодино</t>
  </si>
  <si>
    <t>Алексиевич Иван</t>
  </si>
  <si>
    <t>Белокурский Максим</t>
  </si>
  <si>
    <t>Дрень Максим</t>
  </si>
  <si>
    <t>Грузд Александр</t>
  </si>
  <si>
    <t>Кумачёв Максим</t>
  </si>
  <si>
    <t>Халипов Евгений</t>
  </si>
  <si>
    <t>Голубович Янка</t>
  </si>
  <si>
    <t>Довнер Антон</t>
  </si>
  <si>
    <t>Стояков Владислав</t>
  </si>
  <si>
    <t>Анціпяровіч Валянцін</t>
  </si>
  <si>
    <t>СКО "Орион"</t>
  </si>
  <si>
    <t>Гамезо Анатолий</t>
  </si>
  <si>
    <t>Самец Дмитрий</t>
  </si>
  <si>
    <t>Боровой Дима</t>
  </si>
  <si>
    <t>Котов Павел</t>
  </si>
  <si>
    <t>Свиридов Кирилл</t>
  </si>
  <si>
    <t>Павловец Михаил</t>
  </si>
  <si>
    <t>Денисов Егор</t>
  </si>
  <si>
    <t>Алисейко Александр</t>
  </si>
  <si>
    <t>Якушко Владислав</t>
  </si>
  <si>
    <t>Щербаков Илья</t>
  </si>
  <si>
    <t>Киселев Марат</t>
  </si>
  <si>
    <t>Малашкевич Денис</t>
  </si>
  <si>
    <t>Быков Андрей</t>
  </si>
  <si>
    <t>Туркин Фёдор</t>
  </si>
  <si>
    <t>КО "Трактор"</t>
  </si>
  <si>
    <t>Леонов Роман</t>
  </si>
  <si>
    <t>Кушнер Алексей</t>
  </si>
  <si>
    <t>Лахай Алеся</t>
  </si>
  <si>
    <t>Лапекина Лиза</t>
  </si>
  <si>
    <t>КСО «Днепр»</t>
  </si>
  <si>
    <t>Мищенко Вера</t>
  </si>
  <si>
    <t>Шумская Руслана</t>
  </si>
  <si>
    <t>Карпович Анастасия</t>
  </si>
  <si>
    <t>Коленкович Юлия</t>
  </si>
  <si>
    <t>Потапенко Алина</t>
  </si>
  <si>
    <t>Сивакова Елизавета</t>
  </si>
  <si>
    <t>Афанасьева Анна</t>
  </si>
  <si>
    <t>Евдокимович Диана</t>
  </si>
  <si>
    <t>Филиппова Полина</t>
  </si>
  <si>
    <t>Сорока Кристина</t>
  </si>
  <si>
    <t>Гришина Алина</t>
  </si>
  <si>
    <t>Слабко Юлия</t>
  </si>
  <si>
    <t>Довнер Инга</t>
  </si>
  <si>
    <t>Каплунова Наталья</t>
  </si>
  <si>
    <t>Маркелова Светлана</t>
  </si>
  <si>
    <t>Кушнер Ирина</t>
  </si>
  <si>
    <t>Ермалович Юлия</t>
  </si>
  <si>
    <t>Усманова Виктория</t>
  </si>
  <si>
    <t>Новицкая Виктория</t>
  </si>
  <si>
    <t>Свирид Анна</t>
  </si>
  <si>
    <t>Лемешевская Анастасия</t>
  </si>
  <si>
    <t>Тишкевич Карина</t>
  </si>
  <si>
    <t>Кузьмина Виктория</t>
  </si>
  <si>
    <t>Наврозова Диана</t>
  </si>
  <si>
    <t>Лосикова Ангелина</t>
  </si>
  <si>
    <t>Киклевич Юлия</t>
  </si>
  <si>
    <t>Стасюк Екатерина</t>
  </si>
  <si>
    <t>Эридан</t>
  </si>
  <si>
    <t>Глебко Анна</t>
  </si>
  <si>
    <t>Торпедо</t>
  </si>
  <si>
    <t>Жверблинская Милена</t>
  </si>
  <si>
    <t>Азимут-Спартак</t>
  </si>
  <si>
    <t>Березино</t>
  </si>
  <si>
    <t>Никитин Олег</t>
  </si>
  <si>
    <t>Марозов Владислав</t>
  </si>
  <si>
    <t>Качанов Егор</t>
  </si>
  <si>
    <t>Кадыш Владислав</t>
  </si>
  <si>
    <t>Папковский Егор</t>
  </si>
  <si>
    <t>Позняк Владислав</t>
  </si>
  <si>
    <t>Воронов Никита</t>
  </si>
  <si>
    <t>Бузин Владимир</t>
  </si>
  <si>
    <t>Акулич Сергей</t>
  </si>
  <si>
    <t>Тарасов Илья</t>
  </si>
  <si>
    <t>Воронин Павел</t>
  </si>
  <si>
    <t>Борисевич Денис</t>
  </si>
  <si>
    <t>Марозов Евгений</t>
  </si>
  <si>
    <t>26.05.</t>
  </si>
  <si>
    <t>Могилевская обл.</t>
  </si>
  <si>
    <t>Минская обл.</t>
  </si>
  <si>
    <t>Брестская обл.</t>
  </si>
  <si>
    <t>Витебская обл.</t>
  </si>
  <si>
    <t>Попруга Ангелина</t>
  </si>
  <si>
    <t>ЦТКиЭ Бобруйск</t>
  </si>
  <si>
    <t>Гомельская обл.</t>
  </si>
  <si>
    <t>МИНСК</t>
  </si>
  <si>
    <t>Гродненская обл.</t>
  </si>
  <si>
    <t>Могилевская обл.-2</t>
  </si>
  <si>
    <t>Стальчук Наталья</t>
  </si>
  <si>
    <t>Корчашко Виктория</t>
  </si>
  <si>
    <t>Клепчинова Настя</t>
  </si>
  <si>
    <t>Гомельская обл.-2</t>
  </si>
  <si>
    <t>Кириченко Настя</t>
  </si>
  <si>
    <t>Холкина Снежана</t>
  </si>
  <si>
    <t>Горячая Ольга</t>
  </si>
  <si>
    <t>Щеголева Анастасия</t>
  </si>
  <si>
    <t>Васильчук Валерия</t>
  </si>
  <si>
    <t>ЦТиКДМ Пинск</t>
  </si>
  <si>
    <t>Рохина Анастасия</t>
  </si>
  <si>
    <t>Сосинович Екатерина</t>
  </si>
  <si>
    <t>Подерис Маргарита</t>
  </si>
  <si>
    <t>Усманова Дина</t>
  </si>
  <si>
    <t>Лапаник Анастасия</t>
  </si>
  <si>
    <t>Бочко Евгения</t>
  </si>
  <si>
    <t>Гурбо Ольга</t>
  </si>
  <si>
    <t>Конькова Надежда</t>
  </si>
  <si>
    <t>Прибыш Эмилия</t>
  </si>
  <si>
    <t>Мацкевич Мария</t>
  </si>
  <si>
    <t>Грабко Алина</t>
  </si>
  <si>
    <t>Андриенко Светлана</t>
  </si>
  <si>
    <t>Пилимон Антонина</t>
  </si>
  <si>
    <t>Баранова Виолетта</t>
  </si>
  <si>
    <t>Фомич Алена</t>
  </si>
  <si>
    <t>Борисова Настя</t>
  </si>
  <si>
    <t>Купчик Ольга</t>
  </si>
  <si>
    <t>Шинкевич Юлия</t>
  </si>
  <si>
    <t>Предченко Ольга</t>
  </si>
  <si>
    <t>Клочков Влад</t>
  </si>
  <si>
    <t>Шутов Артур</t>
  </si>
  <si>
    <t>Априашвили Маркел</t>
  </si>
  <si>
    <t>Грушевский Егор</t>
  </si>
  <si>
    <t>Звонцов Максим</t>
  </si>
  <si>
    <t>Шубкин Сергей</t>
  </si>
  <si>
    <t>Кузьменко Никита</t>
  </si>
  <si>
    <t>Вашкевич Егор</t>
  </si>
  <si>
    <t>Иванченко Стас</t>
  </si>
  <si>
    <t>Ромейко Дмитрий</t>
  </si>
  <si>
    <t>Гоман Влад</t>
  </si>
  <si>
    <t>Рудаков Денис</t>
  </si>
  <si>
    <t>Войтюк Влад</t>
  </si>
  <si>
    <t>Москалевич Анатолий</t>
  </si>
  <si>
    <t>Кривенков Анатолий</t>
  </si>
  <si>
    <t>Комаров Станислав</t>
  </si>
  <si>
    <t>Архипов Илья</t>
  </si>
  <si>
    <t>Климко Кирилл</t>
  </si>
  <si>
    <t>Марковский Валерий</t>
  </si>
  <si>
    <t>Кравчук Дмитрий</t>
  </si>
  <si>
    <t>Козлов Леонид</t>
  </si>
  <si>
    <t>Копоть Алексей</t>
  </si>
  <si>
    <t>Чумило Антон</t>
  </si>
  <si>
    <t>Мальчиков Алексей</t>
  </si>
  <si>
    <t>Авижень Александр</t>
  </si>
  <si>
    <t>Маглыш Евгений</t>
  </si>
  <si>
    <t>Минск</t>
  </si>
  <si>
    <t>Белая Русь</t>
  </si>
  <si>
    <t>Азимут Спартак</t>
  </si>
  <si>
    <t>Жилинский Сергей</t>
  </si>
  <si>
    <t>Хлиманков Никита</t>
  </si>
  <si>
    <t>Беринчик Марк</t>
  </si>
  <si>
    <t>Ровнейко Андрей</t>
  </si>
  <si>
    <t>Голубович  Алексей</t>
  </si>
  <si>
    <t>Беглец</t>
  </si>
  <si>
    <t>Макаров Максим</t>
  </si>
  <si>
    <t>Кравцов Александр</t>
  </si>
  <si>
    <t>Ходько Павел</t>
  </si>
  <si>
    <t>Конон Антон</t>
  </si>
  <si>
    <t>Пашков Антон</t>
  </si>
  <si>
    <t>Чериков</t>
  </si>
  <si>
    <t>Назаров Станислав</t>
  </si>
  <si>
    <t>Протащик Егор</t>
  </si>
  <si>
    <t>Шигалев Виталий</t>
  </si>
  <si>
    <t>Юревич Александра</t>
  </si>
  <si>
    <t>Васильцова Арина</t>
  </si>
  <si>
    <t>Леоненко Настя</t>
  </si>
  <si>
    <t>Голубович Юлия</t>
  </si>
  <si>
    <t>Василюк Влада</t>
  </si>
  <si>
    <t>Торпедо Могилев</t>
  </si>
  <si>
    <t>Демина Ульяна</t>
  </si>
  <si>
    <t>Tri-O</t>
  </si>
  <si>
    <t>Самонова Ангелина</t>
  </si>
  <si>
    <t>Орша</t>
  </si>
  <si>
    <t>NaVi Гомель</t>
  </si>
  <si>
    <t>Новополоцк</t>
  </si>
  <si>
    <t>Редькова Виктория</t>
  </si>
  <si>
    <t>Леонова Дарья</t>
  </si>
  <si>
    <t>Глубокое</t>
  </si>
  <si>
    <t>Гуйдо Елена</t>
  </si>
  <si>
    <t>Сафонова Ангелина</t>
  </si>
  <si>
    <t>Пашкова Алеся</t>
  </si>
  <si>
    <t>Андреева Анна</t>
  </si>
  <si>
    <t>Русин Алексей</t>
  </si>
  <si>
    <t>Клочков Иван</t>
  </si>
  <si>
    <t>Крупко Роман</t>
  </si>
  <si>
    <t>Лутовинов Артем</t>
  </si>
  <si>
    <t>Миткевич Александр</t>
  </si>
  <si>
    <t>Баранов Андрей</t>
  </si>
  <si>
    <t>Витебский район</t>
  </si>
  <si>
    <t>Баранов Владимир</t>
  </si>
  <si>
    <t>Гуйдо Дмитрий</t>
  </si>
  <si>
    <t>Звонцов Илья</t>
  </si>
  <si>
    <t>Демин Артем</t>
  </si>
  <si>
    <t>Лобачевский Дмитрий</t>
  </si>
  <si>
    <t>Лекаревич Денис</t>
  </si>
  <si>
    <t>Протас Игорь</t>
  </si>
  <si>
    <t>Богумирский Никита</t>
  </si>
  <si>
    <t>Симаков Дмитрий</t>
  </si>
  <si>
    <t>Булавко Павел</t>
  </si>
  <si>
    <t>Булах Владимир</t>
  </si>
  <si>
    <t>Жук Владислав</t>
  </si>
  <si>
    <t>Кубасов Никита</t>
  </si>
  <si>
    <t>Витебский</t>
  </si>
  <si>
    <t>Парамонов Алексей</t>
  </si>
  <si>
    <t>Литвинов Максим</t>
  </si>
  <si>
    <t>Брест</t>
  </si>
  <si>
    <t>Гемский Михаил</t>
  </si>
  <si>
    <t>Ребров Александр</t>
  </si>
  <si>
    <t>Спиченок Дмитрий</t>
  </si>
  <si>
    <t>Капшуль Алексей</t>
  </si>
  <si>
    <t>Лепешинский Владислав</t>
  </si>
  <si>
    <t>Какойченкова Александра</t>
  </si>
  <si>
    <t>Гафарова Любовь</t>
  </si>
  <si>
    <t>КСО Березино</t>
  </si>
  <si>
    <t>Эридан, Полоцк</t>
  </si>
  <si>
    <t>Брестская обл.-1</t>
  </si>
  <si>
    <t>МГТЭЦДиМ-2</t>
  </si>
  <si>
    <t>Климантович Марина</t>
  </si>
  <si>
    <t>Смолевичи</t>
  </si>
  <si>
    <t>Случь</t>
  </si>
  <si>
    <t>Горячева Ольга</t>
  </si>
  <si>
    <t>Юность, Березино</t>
  </si>
  <si>
    <t>Кучинская Ольга</t>
  </si>
  <si>
    <t>ЦТК Борисов</t>
  </si>
  <si>
    <t>ЦТК Стародорож.р-н</t>
  </si>
  <si>
    <t>Патапенко Алина</t>
  </si>
  <si>
    <t>Шуляковская Дарья</t>
  </si>
  <si>
    <t>Курач   Марина</t>
  </si>
  <si>
    <t>Шеремет Диана</t>
  </si>
  <si>
    <t>Гимназ. №2-МГТЭЦДиМ</t>
  </si>
  <si>
    <t>Жданович Александра</t>
  </si>
  <si>
    <t>ФСЦДиМ Ленин.р-н</t>
  </si>
  <si>
    <t>Березинский р-н</t>
  </si>
  <si>
    <t>Толкачева Екатерина</t>
  </si>
  <si>
    <t>МГТЭЦДиМ-Уручье</t>
  </si>
  <si>
    <t>Наумчик Екатерина</t>
  </si>
  <si>
    <t>СДЮСШОР №4 Могилев</t>
  </si>
  <si>
    <t>Дикун Марина</t>
  </si>
  <si>
    <t>Горошко Анастасия</t>
  </si>
  <si>
    <t>Шатилова Александра</t>
  </si>
  <si>
    <t>Сокур Виктория</t>
  </si>
  <si>
    <t>Юность,Могилев</t>
  </si>
  <si>
    <t>Астапова Виктория</t>
  </si>
  <si>
    <t>Сидяко Валерия</t>
  </si>
  <si>
    <t>Климантович Тамара</t>
  </si>
  <si>
    <t>Анейчик Елена</t>
  </si>
  <si>
    <t>Волкова Яна</t>
  </si>
  <si>
    <t>Клыга Карина</t>
  </si>
  <si>
    <t>Дмитриева Ольга</t>
  </si>
  <si>
    <t>Демьянцева Яна</t>
  </si>
  <si>
    <t>Шаповал Екатерина</t>
  </si>
  <si>
    <t>Лидский р-н</t>
  </si>
  <si>
    <t>Дайнеко Александра</t>
  </si>
  <si>
    <t>Житенец Карина</t>
  </si>
  <si>
    <t>Данилова Влада</t>
  </si>
  <si>
    <t>Климченко Александра</t>
  </si>
  <si>
    <t>Солигорск</t>
  </si>
  <si>
    <t>Степанюк Алиса</t>
  </si>
  <si>
    <t>МГТЭЦДиМ-3</t>
  </si>
  <si>
    <t>Стасилович Анна</t>
  </si>
  <si>
    <t>Евтушенко Елизавета</t>
  </si>
  <si>
    <t>Радюк Валерия</t>
  </si>
  <si>
    <t>Смоляго Анастасия</t>
  </si>
  <si>
    <t>Тарасенко Ольга</t>
  </si>
  <si>
    <t>Санкевич Юлия</t>
  </si>
  <si>
    <t>Яроцкая Полина</t>
  </si>
  <si>
    <t>Стасевич Вера</t>
  </si>
  <si>
    <t>Колейчик Ксения</t>
  </si>
  <si>
    <t>Тишковец Виктория</t>
  </si>
  <si>
    <t>Коршакова Дарья</t>
  </si>
  <si>
    <t>Мазаник Юлия</t>
  </si>
  <si>
    <t>Крупский р-н</t>
  </si>
  <si>
    <t>Чеснович Елена</t>
  </si>
  <si>
    <t>Сальникова Карина</t>
  </si>
  <si>
    <t>Потаенко Дарья</t>
  </si>
  <si>
    <t>Лагун Ирина</t>
  </si>
  <si>
    <t>Белко Мария</t>
  </si>
  <si>
    <t>Рабицкая Люба</t>
  </si>
  <si>
    <t>Ботян Илья</t>
  </si>
  <si>
    <t>Ветразь, Минский р-н</t>
  </si>
  <si>
    <t>Насевич Игорь</t>
  </si>
  <si>
    <t>Беринчик Владислав</t>
  </si>
  <si>
    <t>Обернихин Александр</t>
  </si>
  <si>
    <t>Киклевич Александр</t>
  </si>
  <si>
    <t>Витебск</t>
  </si>
  <si>
    <t>Перашко Владислав</t>
  </si>
  <si>
    <t>Колледж-МГТЭЦДиМ</t>
  </si>
  <si>
    <t>Сабель Петр</t>
  </si>
  <si>
    <t>Балабаев Влад</t>
  </si>
  <si>
    <t>Зайцев Николай</t>
  </si>
  <si>
    <t>Балабанов Глеб</t>
  </si>
  <si>
    <t>Камволь</t>
  </si>
  <si>
    <t>Устинов Илья</t>
  </si>
  <si>
    <t>Крючко Андрей</t>
  </si>
  <si>
    <t>Зеков Артем</t>
  </si>
  <si>
    <t>Селиханович Владислав</t>
  </si>
  <si>
    <t>Изник Павел</t>
  </si>
  <si>
    <t>Исаченко Денис</t>
  </si>
  <si>
    <t>Асмыкович Александр</t>
  </si>
  <si>
    <t>Федоренко Иван</t>
  </si>
  <si>
    <t>Жаворонков Константин</t>
  </si>
  <si>
    <t>Лотвин Даниил</t>
  </si>
  <si>
    <t>Чумило Максим</t>
  </si>
  <si>
    <t>Наркевич Алексей</t>
  </si>
  <si>
    <t>Шкред Дмитрий</t>
  </si>
  <si>
    <t>Яблонский Евгений</t>
  </si>
  <si>
    <t>Макаров Вячеслав</t>
  </si>
  <si>
    <t>Решетов Александр</t>
  </si>
  <si>
    <t>Перцев Марк</t>
  </si>
  <si>
    <t>Эгипте Лев</t>
  </si>
  <si>
    <t>Дубовик Артем</t>
  </si>
  <si>
    <t>Лознюха Евгений</t>
  </si>
  <si>
    <t>Пыжик Антон</t>
  </si>
  <si>
    <t>Чеботарь Илья</t>
  </si>
  <si>
    <t>Лапицкий Данила</t>
  </si>
  <si>
    <t>Глотик Никита</t>
  </si>
  <si>
    <t>Ануфриенок Влад</t>
  </si>
  <si>
    <t>Диденко Дмитрий</t>
  </si>
  <si>
    <t>Толкач Егор</t>
  </si>
  <si>
    <t>Коченков Илья</t>
  </si>
  <si>
    <t>Яцко Максим</t>
  </si>
  <si>
    <t>Рыбаченок Сергей</t>
  </si>
  <si>
    <t>Повод Андрей</t>
  </si>
  <si>
    <t>Литвинко Артем</t>
  </si>
  <si>
    <t>Гынку Алексей</t>
  </si>
  <si>
    <t>Иванов Денис</t>
  </si>
  <si>
    <t>Суринин Николай</t>
  </si>
  <si>
    <t>Фомин Николай</t>
  </si>
  <si>
    <t>Сазонов Владислав</t>
  </si>
  <si>
    <t>Зубрицкий Евгений</t>
  </si>
  <si>
    <t>Гуринович Павел</t>
  </si>
  <si>
    <t>Князев Кирилл</t>
  </si>
  <si>
    <t>Шульга Филипп</t>
  </si>
  <si>
    <t>Зданович Дмитрий</t>
  </si>
  <si>
    <t>Жаховский Денис</t>
  </si>
  <si>
    <t>Найден Дмитрий</t>
  </si>
  <si>
    <t>Климантович Даниил</t>
  </si>
  <si>
    <t>Бондарев Виктор</t>
  </si>
  <si>
    <t>Захаров Ян</t>
  </si>
  <si>
    <t>Головенко Евгений</t>
  </si>
  <si>
    <t>Буден Роман</t>
  </si>
  <si>
    <t>Астрейко Артур</t>
  </si>
  <si>
    <t>Кривошеев Даниил</t>
  </si>
  <si>
    <t>Ветразь, Минский</t>
  </si>
  <si>
    <t>СДЮСШОР №4 Могил</t>
  </si>
  <si>
    <t>Божук Дмитрий</t>
  </si>
  <si>
    <t>Ляпчев Дмитрий</t>
  </si>
  <si>
    <t>Диденко Алексей</t>
  </si>
  <si>
    <t>Шманай Павел</t>
  </si>
  <si>
    <t>Казак Максим</t>
  </si>
  <si>
    <t>Эгипте Николай</t>
  </si>
  <si>
    <t>ЦТК Стародорож.р</t>
  </si>
  <si>
    <t>Трушков Виктор</t>
  </si>
  <si>
    <t>Лебедев Валерий</t>
  </si>
  <si>
    <t>Шпаковский Илья</t>
  </si>
  <si>
    <t>Крайко Антон</t>
  </si>
  <si>
    <t>Алет Александр</t>
  </si>
  <si>
    <t>Досин Егор</t>
  </si>
  <si>
    <t>Мицкевич Роман</t>
  </si>
  <si>
    <t>Заблоцкий Михаил</t>
  </si>
  <si>
    <t>Демчук Илья</t>
  </si>
  <si>
    <t>Караевский Павел</t>
  </si>
  <si>
    <t>Смыковский Владислав</t>
  </si>
  <si>
    <t>Мартынчик Глеб</t>
  </si>
  <si>
    <t>Кучинский Дмитрий</t>
  </si>
  <si>
    <t>Халимонцевич Кирилл</t>
  </si>
  <si>
    <t>Кубышкин Никита</t>
  </si>
  <si>
    <t>Волков Никита</t>
  </si>
  <si>
    <t>Миськов Егор</t>
  </si>
  <si>
    <t>Хомченко Дмитрий</t>
  </si>
  <si>
    <t>Малявко Андрей</t>
  </si>
  <si>
    <t>Беринчик Зарина</t>
  </si>
  <si>
    <t>Эврика</t>
  </si>
  <si>
    <t>Карелина Софья</t>
  </si>
  <si>
    <t>Кравцова Мария</t>
  </si>
  <si>
    <t>Лошица</t>
  </si>
  <si>
    <t>Тугай Дарья</t>
  </si>
  <si>
    <t>Гусева Мария</t>
  </si>
  <si>
    <t>Кравцова Анна</t>
  </si>
  <si>
    <t>Петрашко Мария</t>
  </si>
  <si>
    <t>Сушко Анастасия</t>
  </si>
  <si>
    <t>лично</t>
  </si>
  <si>
    <t>Новицкий Даниил</t>
  </si>
  <si>
    <t>Гребницкий Павел</t>
  </si>
  <si>
    <t>Можар Антон</t>
  </si>
  <si>
    <t>Филиповец Антон</t>
  </si>
  <si>
    <t>Петров Захар</t>
  </si>
  <si>
    <t>Гришечко Сергей</t>
  </si>
  <si>
    <t>Бойко Александр</t>
  </si>
  <si>
    <t>Аседовский Владислав</t>
  </si>
  <si>
    <t>Наркевич Ярослав</t>
  </si>
  <si>
    <t>Мартынов Павел</t>
  </si>
  <si>
    <t>Тарасевич Леонид</t>
  </si>
  <si>
    <t>Гладков Александр</t>
  </si>
  <si>
    <t>СДЮСШОР №4</t>
  </si>
  <si>
    <t>СУММА6</t>
  </si>
  <si>
    <r>
      <t>Брест</t>
    </r>
    <r>
      <rPr>
        <b/>
        <sz val="9"/>
        <rFont val="Arial"/>
        <family val="2"/>
        <charset val="204"/>
      </rPr>
      <t>кл</t>
    </r>
  </si>
  <si>
    <r>
      <t>Брест</t>
    </r>
    <r>
      <rPr>
        <b/>
        <sz val="9"/>
        <rFont val="Arial"/>
        <family val="2"/>
        <charset val="204"/>
      </rPr>
      <t>спр</t>
    </r>
  </si>
  <si>
    <r>
      <t>Гродно</t>
    </r>
    <r>
      <rPr>
        <b/>
        <sz val="9"/>
        <rFont val="Arial"/>
        <family val="2"/>
        <charset val="204"/>
      </rPr>
      <t>кл</t>
    </r>
  </si>
  <si>
    <r>
      <t>Гродно</t>
    </r>
    <r>
      <rPr>
        <b/>
        <sz val="9"/>
        <rFont val="Arial"/>
        <family val="2"/>
        <charset val="204"/>
      </rPr>
      <t>спр</t>
    </r>
  </si>
  <si>
    <r>
      <t>ДЮК</t>
    </r>
    <r>
      <rPr>
        <b/>
        <sz val="9"/>
        <rFont val="Arial"/>
        <family val="2"/>
        <charset val="204"/>
      </rPr>
      <t>кл</t>
    </r>
    <r>
      <rPr>
        <b/>
        <sz val="10"/>
        <rFont val="Arial"/>
        <family val="2"/>
        <charset val="204"/>
      </rPr>
      <t>.</t>
    </r>
  </si>
  <si>
    <r>
      <t>ДЮК</t>
    </r>
    <r>
      <rPr>
        <b/>
        <sz val="9"/>
        <rFont val="Arial"/>
        <family val="2"/>
        <charset val="204"/>
      </rPr>
      <t>спр</t>
    </r>
    <r>
      <rPr>
        <b/>
        <sz val="10"/>
        <rFont val="Arial"/>
        <family val="2"/>
        <charset val="204"/>
      </rPr>
      <t>.</t>
    </r>
  </si>
  <si>
    <t>Аврамук Александр</t>
  </si>
  <si>
    <t>Сумма 6</t>
  </si>
  <si>
    <t>ДЮСШ Минскметрострой</t>
  </si>
  <si>
    <t>II</t>
  </si>
  <si>
    <t>Iю</t>
  </si>
  <si>
    <t>IIю</t>
  </si>
  <si>
    <t>Хорошево, Москва</t>
  </si>
  <si>
    <t>СК "БУГ"</t>
  </si>
  <si>
    <t>б/р</t>
  </si>
  <si>
    <t>пп 20.12</t>
  </si>
  <si>
    <t>Крутенко Виталий</t>
  </si>
  <si>
    <t>Обметко Николай</t>
  </si>
  <si>
    <t>Попов  Дмитрий</t>
  </si>
  <si>
    <t>Пименов Юрий          RUS</t>
  </si>
  <si>
    <t>Гурецкий  Денис</t>
  </si>
  <si>
    <t>Иванов Даниил</t>
  </si>
  <si>
    <t>Пылев Алексей         RUS</t>
  </si>
  <si>
    <t>Аббясов Илья          RUS</t>
  </si>
  <si>
    <t>Куничкин Александр</t>
  </si>
  <si>
    <t>КСО "Немига-Норд"</t>
  </si>
  <si>
    <t>I</t>
  </si>
  <si>
    <t>III</t>
  </si>
  <si>
    <t>Самец Леонид</t>
  </si>
  <si>
    <t>Щёголева Анастасия</t>
  </si>
  <si>
    <t>Ефремова Саша</t>
  </si>
  <si>
    <t>Курач Марина</t>
  </si>
  <si>
    <t>Тарабонда Ирина</t>
  </si>
  <si>
    <t>Гивойно Маша</t>
  </si>
  <si>
    <t>Крисковец  Дарья</t>
  </si>
  <si>
    <t>Альшанникова Диана</t>
  </si>
  <si>
    <t>Коринь  Екатерина</t>
  </si>
  <si>
    <t>Красовская Ольга</t>
  </si>
  <si>
    <t>Булойчик Мария</t>
  </si>
  <si>
    <t>Булойчик Виктория</t>
  </si>
  <si>
    <t>Бурая Юлия</t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</si>
</sst>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_-* #,##0_р_._-;\-* #,##0_р_._-;_-* &quot;-&quot;??_р_._-;_-@_-"/>
    <numFmt numFmtId="165" formatCode="0.0"/>
    <numFmt numFmtId="166" formatCode="dd/mm/yy;@"/>
  </numFmts>
  <fonts count="23"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0"/>
      <name val="Arial"/>
      <family val="2"/>
      <charset val="204"/>
    </font>
    <font>
      <b/>
      <sz val="9"/>
      <name val="Arial Cyr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b/>
      <sz val="8"/>
      <name val="Arial Cyr"/>
      <charset val="204"/>
    </font>
    <font>
      <sz val="10"/>
      <color rgb="FF000000"/>
      <name val="Courier New"/>
      <family val="3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 Unicode MS"/>
      <family val="2"/>
      <charset val="204"/>
    </font>
    <font>
      <b/>
      <i/>
      <sz val="11"/>
      <color theme="1"/>
      <name val="Arial"/>
      <family val="2"/>
      <charset val="204"/>
    </font>
    <font>
      <sz val="10"/>
      <color theme="1"/>
      <name val="Courier New"/>
      <family val="3"/>
      <charset val="204"/>
    </font>
    <font>
      <b/>
      <sz val="11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  <font>
      <b/>
      <sz val="11"/>
      <name val="Arial Cyr"/>
      <charset val="204"/>
    </font>
    <font>
      <b/>
      <sz val="11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15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Fill="1" applyBorder="1"/>
    <xf numFmtId="0" fontId="4" fillId="0" borderId="1" xfId="0" applyFont="1" applyBorder="1"/>
    <xf numFmtId="0" fontId="0" fillId="0" borderId="1" xfId="0" applyBorder="1"/>
    <xf numFmtId="1" fontId="5" fillId="0" borderId="1" xfId="0" applyNumberFormat="1" applyFont="1" applyBorder="1"/>
    <xf numFmtId="0" fontId="5" fillId="0" borderId="1" xfId="0" applyFont="1" applyBorder="1"/>
    <xf numFmtId="0" fontId="4" fillId="0" borderId="2" xfId="0" applyFont="1" applyBorder="1"/>
    <xf numFmtId="0" fontId="2" fillId="0" borderId="1" xfId="0" applyFont="1" applyBorder="1" applyAlignment="1">
      <alignment vertical="top"/>
    </xf>
    <xf numFmtId="0" fontId="7" fillId="0" borderId="0" xfId="0" applyFont="1"/>
    <xf numFmtId="0" fontId="4" fillId="0" borderId="3" xfId="0" applyFont="1" applyBorder="1"/>
    <xf numFmtId="1" fontId="8" fillId="0" borderId="1" xfId="0" applyNumberFormat="1" applyFont="1" applyBorder="1"/>
    <xf numFmtId="0" fontId="0" fillId="0" borderId="0" xfId="0" applyBorder="1"/>
    <xf numFmtId="0" fontId="8" fillId="0" borderId="1" xfId="0" applyFont="1" applyBorder="1"/>
    <xf numFmtId="0" fontId="9" fillId="0" borderId="1" xfId="0" applyFont="1" applyBorder="1"/>
    <xf numFmtId="0" fontId="12" fillId="0" borderId="1" xfId="0" applyFont="1" applyBorder="1"/>
    <xf numFmtId="0" fontId="0" fillId="0" borderId="0" xfId="0" applyFont="1"/>
    <xf numFmtId="0" fontId="10" fillId="0" borderId="1" xfId="0" applyFont="1" applyBorder="1"/>
    <xf numFmtId="0" fontId="8" fillId="0" borderId="0" xfId="0" applyFont="1"/>
    <xf numFmtId="0" fontId="8" fillId="0" borderId="0" xfId="0" applyFont="1" applyBorder="1"/>
    <xf numFmtId="0" fontId="4" fillId="0" borderId="0" xfId="0" applyFont="1" applyBorder="1"/>
    <xf numFmtId="0" fontId="10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3" fillId="0" borderId="0" xfId="0" applyFont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10" fillId="0" borderId="0" xfId="0" applyFont="1" applyBorder="1"/>
    <xf numFmtId="1" fontId="8" fillId="0" borderId="0" xfId="0" applyNumberFormat="1" applyFont="1" applyBorder="1"/>
    <xf numFmtId="21" fontId="0" fillId="0" borderId="0" xfId="0" applyNumberFormat="1"/>
    <xf numFmtId="1" fontId="5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0" fontId="11" fillId="0" borderId="1" xfId="0" applyFont="1" applyBorder="1"/>
    <xf numFmtId="1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12" fillId="0" borderId="1" xfId="0" applyNumberFormat="1" applyFont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21" fontId="8" fillId="0" borderId="1" xfId="0" applyNumberFormat="1" applyFont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21" fontId="5" fillId="0" borderId="1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1" fontId="0" fillId="0" borderId="0" xfId="0" applyNumberFormat="1"/>
    <xf numFmtId="1" fontId="8" fillId="0" borderId="0" xfId="0" applyNumberFormat="1" applyFont="1"/>
    <xf numFmtId="165" fontId="8" fillId="0" borderId="1" xfId="0" applyNumberFormat="1" applyFont="1" applyBorder="1"/>
    <xf numFmtId="165" fontId="8" fillId="0" borderId="0" xfId="0" applyNumberFormat="1" applyFont="1"/>
    <xf numFmtId="165" fontId="8" fillId="0" borderId="0" xfId="0" applyNumberFormat="1" applyFont="1" applyBorder="1"/>
    <xf numFmtId="0" fontId="13" fillId="0" borderId="1" xfId="0" applyFont="1" applyBorder="1"/>
    <xf numFmtId="166" fontId="9" fillId="0" borderId="1" xfId="0" applyNumberFormat="1" applyFont="1" applyBorder="1" applyAlignment="1">
      <alignment horizontal="center"/>
    </xf>
    <xf numFmtId="0" fontId="0" fillId="0" borderId="1" xfId="0" applyFont="1" applyBorder="1"/>
    <xf numFmtId="1" fontId="8" fillId="0" borderId="1" xfId="0" applyNumberFormat="1" applyFont="1" applyFill="1" applyBorder="1"/>
    <xf numFmtId="165" fontId="8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12" fillId="0" borderId="3" xfId="0" applyFont="1" applyBorder="1"/>
    <xf numFmtId="1" fontId="0" fillId="0" borderId="1" xfId="0" applyNumberFormat="1" applyBorder="1"/>
    <xf numFmtId="165" fontId="0" fillId="0" borderId="0" xfId="0" applyNumberFormat="1"/>
    <xf numFmtId="0" fontId="8" fillId="0" borderId="1" xfId="0" applyNumberFormat="1" applyFont="1" applyBorder="1"/>
    <xf numFmtId="0" fontId="9" fillId="0" borderId="2" xfId="0" applyFont="1" applyBorder="1"/>
    <xf numFmtId="0" fontId="16" fillId="0" borderId="0" xfId="0" applyFont="1" applyBorder="1" applyAlignment="1">
      <alignment horizontal="left" indent="1"/>
    </xf>
    <xf numFmtId="1" fontId="9" fillId="0" borderId="1" xfId="0" applyNumberFormat="1" applyFont="1" applyBorder="1"/>
    <xf numFmtId="165" fontId="0" fillId="0" borderId="1" xfId="0" applyNumberFormat="1" applyBorder="1"/>
    <xf numFmtId="165" fontId="5" fillId="0" borderId="1" xfId="0" applyNumberFormat="1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65" fontId="12" fillId="0" borderId="1" xfId="0" applyNumberFormat="1" applyFont="1" applyBorder="1" applyAlignment="1">
      <alignment horizontal="center"/>
    </xf>
    <xf numFmtId="165" fontId="0" fillId="0" borderId="1" xfId="0" applyNumberFormat="1" applyFont="1" applyBorder="1"/>
    <xf numFmtId="165" fontId="9" fillId="0" borderId="1" xfId="0" applyNumberFormat="1" applyFont="1" applyBorder="1"/>
    <xf numFmtId="165" fontId="5" fillId="0" borderId="1" xfId="0" applyNumberFormat="1" applyFont="1" applyBorder="1"/>
    <xf numFmtId="165" fontId="15" fillId="0" borderId="1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0" fontId="18" fillId="0" borderId="0" xfId="0" applyFont="1"/>
    <xf numFmtId="0" fontId="1" fillId="0" borderId="3" xfId="0" applyFont="1" applyBorder="1" applyAlignment="1">
      <alignment horizontal="center"/>
    </xf>
    <xf numFmtId="0" fontId="4" fillId="0" borderId="5" xfId="0" applyFont="1" applyBorder="1"/>
    <xf numFmtId="0" fontId="9" fillId="0" borderId="1" xfId="0" applyFont="1" applyFill="1" applyBorder="1"/>
    <xf numFmtId="0" fontId="9" fillId="0" borderId="1" xfId="0" applyNumberFormat="1" applyFont="1" applyBorder="1"/>
    <xf numFmtId="0" fontId="9" fillId="2" borderId="1" xfId="0" applyFont="1" applyFill="1" applyBorder="1"/>
    <xf numFmtId="0" fontId="8" fillId="0" borderId="1" xfId="1" applyNumberFormat="1" applyFont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21" fontId="8" fillId="0" borderId="1" xfId="0" applyNumberFormat="1" applyFont="1" applyBorder="1"/>
    <xf numFmtId="0" fontId="8" fillId="0" borderId="2" xfId="0" applyFont="1" applyBorder="1"/>
    <xf numFmtId="0" fontId="7" fillId="0" borderId="0" xfId="0" applyFont="1" applyBorder="1"/>
    <xf numFmtId="0" fontId="18" fillId="0" borderId="0" xfId="0" applyFont="1" applyBorder="1"/>
    <xf numFmtId="0" fontId="5" fillId="0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5" fillId="0" borderId="1" xfId="0" applyFont="1" applyBorder="1" applyAlignment="1">
      <alignment vertical="top"/>
    </xf>
    <xf numFmtId="0" fontId="21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indent="1"/>
    </xf>
    <xf numFmtId="0" fontId="9" fillId="2" borderId="1" xfId="0" applyFont="1" applyFill="1" applyBorder="1" applyAlignment="1">
      <alignment horizontal="center"/>
    </xf>
    <xf numFmtId="0" fontId="12" fillId="0" borderId="5" xfId="0" applyFont="1" applyBorder="1"/>
    <xf numFmtId="0" fontId="12" fillId="0" borderId="0" xfId="0" applyFont="1" applyBorder="1"/>
    <xf numFmtId="0" fontId="8" fillId="0" borderId="2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9" fillId="0" borderId="1" xfId="0" applyNumberFormat="1" applyFont="1" applyBorder="1" applyAlignment="1">
      <alignment horizontal="center"/>
    </xf>
    <xf numFmtId="1" fontId="9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NumberFormat="1" applyFont="1" applyBorder="1" applyAlignment="1">
      <alignment horizontal="center"/>
    </xf>
    <xf numFmtId="0" fontId="22" fillId="0" borderId="1" xfId="0" applyFont="1" applyBorder="1"/>
    <xf numFmtId="0" fontId="9" fillId="0" borderId="0" xfId="0" applyFont="1"/>
    <xf numFmtId="0" fontId="9" fillId="0" borderId="2" xfId="0" applyFont="1" applyBorder="1" applyAlignment="1">
      <alignment horizontal="center"/>
    </xf>
    <xf numFmtId="0" fontId="8" fillId="0" borderId="0" xfId="0" applyFont="1" applyFill="1" applyBorder="1"/>
    <xf numFmtId="0" fontId="9" fillId="0" borderId="0" xfId="0" applyFont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21" fontId="0" fillId="0" borderId="1" xfId="0" applyNumberFormat="1" applyBorder="1"/>
    <xf numFmtId="21" fontId="9" fillId="0" borderId="1" xfId="0" applyNumberFormat="1" applyFont="1" applyBorder="1"/>
    <xf numFmtId="1" fontId="8" fillId="0" borderId="2" xfId="0" applyNumberFormat="1" applyFont="1" applyBorder="1"/>
    <xf numFmtId="1" fontId="8" fillId="0" borderId="1" xfId="0" applyNumberFormat="1" applyFont="1" applyFill="1" applyBorder="1" applyAlignment="1">
      <alignment horizontal="center"/>
    </xf>
    <xf numFmtId="0" fontId="8" fillId="0" borderId="4" xfId="0" applyFont="1" applyBorder="1"/>
    <xf numFmtId="0" fontId="0" fillId="0" borderId="1" xfId="0" applyNumberFormat="1" applyBorder="1"/>
    <xf numFmtId="0" fontId="8" fillId="2" borderId="1" xfId="0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2" xfId="0" applyFont="1" applyBorder="1"/>
    <xf numFmtId="0" fontId="8" fillId="0" borderId="2" xfId="0" applyNumberFormat="1" applyFont="1" applyBorder="1"/>
    <xf numFmtId="1" fontId="5" fillId="0" borderId="1" xfId="0" applyNumberFormat="1" applyFont="1" applyBorder="1" applyAlignment="1"/>
    <xf numFmtId="0" fontId="12" fillId="0" borderId="1" xfId="0" applyFont="1" applyBorder="1" applyAlignment="1"/>
    <xf numFmtId="0" fontId="9" fillId="0" borderId="1" xfId="0" applyFont="1" applyBorder="1" applyAlignment="1"/>
    <xf numFmtId="1" fontId="12" fillId="0" borderId="1" xfId="0" applyNumberFormat="1" applyFont="1" applyBorder="1" applyAlignment="1"/>
    <xf numFmtId="0" fontId="5" fillId="2" borderId="1" xfId="0" applyFont="1" applyFill="1" applyBorder="1" applyAlignment="1"/>
    <xf numFmtId="0" fontId="8" fillId="0" borderId="1" xfId="0" applyFont="1" applyBorder="1" applyAlignment="1"/>
    <xf numFmtId="0" fontId="5" fillId="0" borderId="1" xfId="0" applyFont="1" applyBorder="1" applyAlignment="1"/>
    <xf numFmtId="1" fontId="12" fillId="2" borderId="1" xfId="0" applyNumberFormat="1" applyFont="1" applyFill="1" applyBorder="1" applyAlignment="1"/>
    <xf numFmtId="1" fontId="9" fillId="0" borderId="1" xfId="0" applyNumberFormat="1" applyFont="1" applyBorder="1" applyAlignment="1"/>
    <xf numFmtId="1" fontId="8" fillId="0" borderId="1" xfId="0" applyNumberFormat="1" applyFont="1" applyBorder="1" applyAlignment="1"/>
    <xf numFmtId="1" fontId="5" fillId="2" borderId="1" xfId="0" applyNumberFormat="1" applyFont="1" applyFill="1" applyBorder="1" applyAlignment="1"/>
    <xf numFmtId="0" fontId="9" fillId="2" borderId="1" xfId="0" applyFont="1" applyFill="1" applyBorder="1" applyAlignment="1"/>
    <xf numFmtId="0" fontId="8" fillId="2" borderId="1" xfId="0" applyFont="1" applyFill="1" applyBorder="1" applyAlignment="1"/>
    <xf numFmtId="0" fontId="8" fillId="0" borderId="1" xfId="0" applyNumberFormat="1" applyFont="1" applyBorder="1" applyAlignment="1"/>
    <xf numFmtId="21" fontId="8" fillId="0" borderId="1" xfId="0" applyNumberFormat="1" applyFont="1" applyBorder="1" applyAlignment="1"/>
    <xf numFmtId="21" fontId="22" fillId="2" borderId="1" xfId="0" applyNumberFormat="1" applyFont="1" applyFill="1" applyBorder="1" applyAlignment="1">
      <alignment wrapText="1"/>
    </xf>
    <xf numFmtId="0" fontId="12" fillId="2" borderId="1" xfId="0" applyFont="1" applyFill="1" applyBorder="1" applyAlignment="1"/>
    <xf numFmtId="1" fontId="8" fillId="2" borderId="1" xfId="0" applyNumberFormat="1" applyFont="1" applyFill="1" applyBorder="1" applyAlignment="1"/>
    <xf numFmtId="0" fontId="0" fillId="0" borderId="1" xfId="0" applyBorder="1" applyAlignment="1"/>
    <xf numFmtId="0" fontId="8" fillId="0" borderId="1" xfId="0" applyFont="1" applyFill="1" applyBorder="1" applyAlignment="1">
      <alignment horizontal="center"/>
    </xf>
    <xf numFmtId="1" fontId="9" fillId="0" borderId="1" xfId="0" applyNumberFormat="1" applyFont="1" applyFill="1" applyBorder="1" applyAlignment="1">
      <alignment horizontal="center"/>
    </xf>
    <xf numFmtId="1" fontId="12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8" fillId="0" borderId="1" xfId="0" applyFont="1" applyFill="1" applyBorder="1"/>
    <xf numFmtId="0" fontId="8" fillId="0" borderId="1" xfId="0" applyNumberFormat="1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54"/>
  <sheetViews>
    <sheetView topLeftCell="C1" workbookViewId="0">
      <selection activeCell="T10" sqref="T10"/>
    </sheetView>
  </sheetViews>
  <sheetFormatPr defaultRowHeight="15"/>
  <cols>
    <col min="1" max="1" width="4" bestFit="1" customWidth="1"/>
    <col min="2" max="2" width="26.28515625" bestFit="1" customWidth="1"/>
    <col min="3" max="3" width="5.5703125" bestFit="1" customWidth="1"/>
    <col min="4" max="4" width="26" bestFit="1" customWidth="1"/>
    <col min="5" max="5" width="6.85546875" customWidth="1"/>
    <col min="6" max="6" width="7.42578125" customWidth="1"/>
    <col min="7" max="7" width="7.85546875" customWidth="1"/>
    <col min="8" max="8" width="8.42578125" customWidth="1"/>
    <col min="9" max="9" width="6.140625" customWidth="1"/>
    <col min="10" max="10" width="7.5703125" customWidth="1"/>
    <col min="11" max="12" width="6.28515625" bestFit="1" customWidth="1"/>
    <col min="13" max="13" width="6.85546875" customWidth="1"/>
    <col min="14" max="14" width="6.5703125" customWidth="1"/>
    <col min="15" max="15" width="6" customWidth="1"/>
    <col min="16" max="16" width="6.5703125" customWidth="1"/>
    <col min="17" max="17" width="8.85546875" bestFit="1" customWidth="1"/>
  </cols>
  <sheetData>
    <row r="1" spans="1:17">
      <c r="A1" s="1" t="s">
        <v>0</v>
      </c>
      <c r="B1" s="1" t="s">
        <v>1</v>
      </c>
      <c r="C1" s="1" t="s">
        <v>2</v>
      </c>
      <c r="D1" s="9" t="s">
        <v>3</v>
      </c>
      <c r="E1" s="101" t="s">
        <v>905</v>
      </c>
      <c r="F1" s="101" t="s">
        <v>906</v>
      </c>
      <c r="G1" s="101" t="s">
        <v>907</v>
      </c>
      <c r="H1" s="101" t="s">
        <v>908</v>
      </c>
      <c r="I1" s="101" t="s">
        <v>8</v>
      </c>
      <c r="J1" s="101" t="s">
        <v>9</v>
      </c>
      <c r="K1" s="101" t="s">
        <v>135</v>
      </c>
      <c r="L1" s="101" t="s">
        <v>14</v>
      </c>
      <c r="M1" s="101" t="s">
        <v>10</v>
      </c>
      <c r="N1" s="101" t="s">
        <v>10</v>
      </c>
      <c r="O1" s="101" t="s">
        <v>909</v>
      </c>
      <c r="P1" s="101" t="s">
        <v>910</v>
      </c>
      <c r="Q1" s="102" t="s">
        <v>904</v>
      </c>
    </row>
    <row r="2" spans="1:17">
      <c r="A2" s="11">
        <v>1</v>
      </c>
      <c r="B2" s="14" t="s">
        <v>84</v>
      </c>
      <c r="C2" s="14">
        <v>2001</v>
      </c>
      <c r="D2" s="14" t="s">
        <v>136</v>
      </c>
      <c r="E2" s="32">
        <v>475</v>
      </c>
      <c r="F2" s="38">
        <v>475</v>
      </c>
      <c r="G2" s="92">
        <v>475</v>
      </c>
      <c r="H2" s="46">
        <v>288</v>
      </c>
      <c r="I2" s="38"/>
      <c r="J2" s="38"/>
      <c r="K2" s="14">
        <v>500</v>
      </c>
      <c r="L2" s="14">
        <v>475</v>
      </c>
      <c r="M2" s="14"/>
      <c r="N2" s="14"/>
      <c r="O2" s="15">
        <v>0</v>
      </c>
      <c r="P2" s="32">
        <v>500</v>
      </c>
      <c r="Q2" s="12">
        <f>E2+F2+G2+H2+I2+J2+K2+L2+M2+N2+O2+P2-H2</f>
        <v>2900</v>
      </c>
    </row>
    <row r="3" spans="1:17">
      <c r="A3" s="11">
        <v>2</v>
      </c>
      <c r="B3" s="14" t="s">
        <v>81</v>
      </c>
      <c r="C3" s="14">
        <v>2001</v>
      </c>
      <c r="D3" s="14" t="s">
        <v>138</v>
      </c>
      <c r="E3" s="93">
        <v>297.82293178519592</v>
      </c>
      <c r="F3" s="38">
        <v>334</v>
      </c>
      <c r="G3" s="94">
        <v>204</v>
      </c>
      <c r="H3" s="38">
        <v>361</v>
      </c>
      <c r="I3" s="38"/>
      <c r="J3" s="38">
        <v>500</v>
      </c>
      <c r="K3" s="14">
        <v>427</v>
      </c>
      <c r="L3" s="14">
        <v>347</v>
      </c>
      <c r="M3" s="14">
        <v>475</v>
      </c>
      <c r="N3" s="14"/>
      <c r="O3" s="14"/>
      <c r="P3" s="32"/>
      <c r="Q3" s="12">
        <f>E3+F3+G3+H3+I3+J3+K3+L3+M3+N3+O3+P3-E3-G3</f>
        <v>2444</v>
      </c>
    </row>
    <row r="4" spans="1:17">
      <c r="A4" s="11">
        <v>3</v>
      </c>
      <c r="B4" s="14" t="s">
        <v>428</v>
      </c>
      <c r="C4" s="14">
        <v>2002</v>
      </c>
      <c r="D4" s="14" t="s">
        <v>138</v>
      </c>
      <c r="E4" s="38"/>
      <c r="F4" s="38"/>
      <c r="G4" s="93">
        <v>202.23081988804748</v>
      </c>
      <c r="H4" s="38">
        <v>451</v>
      </c>
      <c r="I4" s="38">
        <v>302</v>
      </c>
      <c r="J4" s="38">
        <v>451</v>
      </c>
      <c r="K4" s="14">
        <v>307</v>
      </c>
      <c r="L4" s="14"/>
      <c r="M4" s="14"/>
      <c r="N4" s="14"/>
      <c r="O4" s="14">
        <v>362</v>
      </c>
      <c r="P4" s="32">
        <v>394</v>
      </c>
      <c r="Q4" s="12">
        <f>E4+F4+H4+I4+J4+K4+L4+M4+N4+O4+P4</f>
        <v>2267</v>
      </c>
    </row>
    <row r="5" spans="1:17">
      <c r="A5" s="11">
        <v>4</v>
      </c>
      <c r="B5" s="15" t="s">
        <v>430</v>
      </c>
      <c r="C5" s="15">
        <v>2004</v>
      </c>
      <c r="D5" s="15" t="s">
        <v>723</v>
      </c>
      <c r="E5" s="38"/>
      <c r="F5" s="38"/>
      <c r="G5" s="93">
        <v>61.45018257694322</v>
      </c>
      <c r="H5" s="38">
        <v>452</v>
      </c>
      <c r="I5" s="46">
        <v>0</v>
      </c>
      <c r="J5" s="38">
        <v>175</v>
      </c>
      <c r="K5" s="14"/>
      <c r="L5" s="14"/>
      <c r="M5" s="14">
        <v>183</v>
      </c>
      <c r="N5" s="14">
        <v>312</v>
      </c>
      <c r="O5" s="14">
        <v>334</v>
      </c>
      <c r="P5" s="32">
        <v>291</v>
      </c>
      <c r="Q5" s="12">
        <f>E5+F5+G5+H5+I5+J5+K5+L5+M5+N5+O5+P5-G5</f>
        <v>1747</v>
      </c>
    </row>
    <row r="6" spans="1:17">
      <c r="A6" s="11">
        <v>5</v>
      </c>
      <c r="B6" s="15" t="s">
        <v>606</v>
      </c>
      <c r="C6" s="15">
        <v>2002</v>
      </c>
      <c r="D6" s="15" t="s">
        <v>594</v>
      </c>
      <c r="E6" s="14"/>
      <c r="F6" s="14"/>
      <c r="G6" s="32">
        <v>318.805480509456</v>
      </c>
      <c r="H6" s="32">
        <v>224</v>
      </c>
      <c r="I6" s="32">
        <v>475</v>
      </c>
      <c r="J6" s="14"/>
      <c r="K6" s="75">
        <v>0</v>
      </c>
      <c r="L6" s="14">
        <v>92</v>
      </c>
      <c r="M6" s="14"/>
      <c r="N6" s="14"/>
      <c r="O6" s="14">
        <v>246</v>
      </c>
      <c r="P6" s="32">
        <v>328</v>
      </c>
      <c r="Q6" s="12">
        <f>E6+F6+G6+H6+I6+J6+K6+L6+M6+N6+O6+P6</f>
        <v>1683.8054805094559</v>
      </c>
    </row>
    <row r="7" spans="1:17">
      <c r="A7" s="11">
        <v>6</v>
      </c>
      <c r="B7" s="15" t="s">
        <v>88</v>
      </c>
      <c r="C7" s="15">
        <v>2001</v>
      </c>
      <c r="D7" s="15" t="s">
        <v>352</v>
      </c>
      <c r="E7" s="32">
        <v>388.00648298217163</v>
      </c>
      <c r="F7" s="38">
        <v>133</v>
      </c>
      <c r="G7" s="92">
        <v>256</v>
      </c>
      <c r="H7" s="38">
        <v>406</v>
      </c>
      <c r="I7" s="38"/>
      <c r="J7" s="38"/>
      <c r="K7" s="14">
        <v>244</v>
      </c>
      <c r="L7" s="14"/>
      <c r="M7" s="14"/>
      <c r="N7" s="14"/>
      <c r="O7" s="14">
        <v>214</v>
      </c>
      <c r="P7" s="93">
        <v>104</v>
      </c>
      <c r="Q7" s="12">
        <f>E7+F7+G7+H7+I7+J7+K7+L7+M7+N7+O7+P7-P7</f>
        <v>1641.0064829821717</v>
      </c>
    </row>
    <row r="8" spans="1:17">
      <c r="A8" s="11">
        <v>7</v>
      </c>
      <c r="B8" s="90" t="s">
        <v>83</v>
      </c>
      <c r="C8" s="90">
        <v>2001</v>
      </c>
      <c r="D8" s="90" t="s">
        <v>119</v>
      </c>
      <c r="E8" s="53">
        <v>272.85814606741565</v>
      </c>
      <c r="F8" s="38">
        <v>320</v>
      </c>
      <c r="G8" s="94">
        <v>104</v>
      </c>
      <c r="H8" s="38">
        <v>279</v>
      </c>
      <c r="I8" s="38"/>
      <c r="J8" s="38"/>
      <c r="K8" s="14">
        <v>197</v>
      </c>
      <c r="L8" s="14"/>
      <c r="M8" s="14"/>
      <c r="N8" s="14"/>
      <c r="O8" s="14">
        <v>189</v>
      </c>
      <c r="P8" s="32">
        <v>344</v>
      </c>
      <c r="Q8" s="12">
        <f>E8+F8+G8+H8+I8+J8+K8+L8+M8+N8+O8+P8-G8</f>
        <v>1601.8581460674156</v>
      </c>
    </row>
    <row r="9" spans="1:17">
      <c r="A9" s="11">
        <v>8</v>
      </c>
      <c r="B9" s="15" t="s">
        <v>744</v>
      </c>
      <c r="C9" s="15">
        <v>2001</v>
      </c>
      <c r="D9" s="15" t="s">
        <v>352</v>
      </c>
      <c r="E9" s="38">
        <v>294</v>
      </c>
      <c r="F9" s="38">
        <v>114</v>
      </c>
      <c r="G9" s="93">
        <v>0</v>
      </c>
      <c r="H9" s="38">
        <v>475</v>
      </c>
      <c r="I9" s="38"/>
      <c r="J9" s="38"/>
      <c r="K9" s="14">
        <v>316</v>
      </c>
      <c r="L9" s="14"/>
      <c r="M9" s="14"/>
      <c r="N9" s="14"/>
      <c r="O9" s="14">
        <v>0</v>
      </c>
      <c r="P9" s="32">
        <v>245</v>
      </c>
      <c r="Q9" s="12">
        <f t="shared" ref="Q9:Q40" si="0">E9+F9+G9+H9+I9+J9+K9+L9+M9+N9+O9+P9</f>
        <v>1444</v>
      </c>
    </row>
    <row r="10" spans="1:17">
      <c r="A10" s="11">
        <v>9</v>
      </c>
      <c r="B10" s="15" t="s">
        <v>142</v>
      </c>
      <c r="C10" s="15">
        <v>2001</v>
      </c>
      <c r="D10" s="15" t="s">
        <v>143</v>
      </c>
      <c r="E10" s="32">
        <v>261.98961937716274</v>
      </c>
      <c r="F10" s="38">
        <v>0</v>
      </c>
      <c r="G10" s="92">
        <v>172</v>
      </c>
      <c r="H10" s="38">
        <v>266</v>
      </c>
      <c r="I10" s="38"/>
      <c r="J10" s="38"/>
      <c r="K10" s="14"/>
      <c r="L10" s="14"/>
      <c r="M10" s="14"/>
      <c r="N10" s="14"/>
      <c r="O10" s="14">
        <v>153</v>
      </c>
      <c r="P10" s="32">
        <v>259</v>
      </c>
      <c r="Q10" s="12">
        <f t="shared" si="0"/>
        <v>1111.9896193771629</v>
      </c>
    </row>
    <row r="11" spans="1:17">
      <c r="A11" s="11">
        <v>10</v>
      </c>
      <c r="B11" s="15" t="s">
        <v>436</v>
      </c>
      <c r="C11" s="15">
        <v>2001</v>
      </c>
      <c r="D11" s="15" t="s">
        <v>594</v>
      </c>
      <c r="E11" s="38"/>
      <c r="F11" s="38"/>
      <c r="G11" s="32">
        <v>0</v>
      </c>
      <c r="H11" s="38">
        <v>0</v>
      </c>
      <c r="I11" s="38"/>
      <c r="J11" s="38"/>
      <c r="K11" s="14">
        <v>0</v>
      </c>
      <c r="L11" s="14">
        <v>232</v>
      </c>
      <c r="M11" s="14"/>
      <c r="N11" s="14"/>
      <c r="O11" s="14">
        <v>500</v>
      </c>
      <c r="P11" s="32">
        <v>366</v>
      </c>
      <c r="Q11" s="12">
        <f t="shared" si="0"/>
        <v>1098</v>
      </c>
    </row>
    <row r="12" spans="1:17">
      <c r="A12" s="11">
        <v>11</v>
      </c>
      <c r="B12" s="15" t="s">
        <v>429</v>
      </c>
      <c r="C12" s="15">
        <v>2001</v>
      </c>
      <c r="D12" s="15" t="s">
        <v>138</v>
      </c>
      <c r="E12" s="38"/>
      <c r="F12" s="38"/>
      <c r="G12" s="32">
        <v>169.14343877231448</v>
      </c>
      <c r="H12" s="38">
        <v>82</v>
      </c>
      <c r="I12" s="38">
        <v>0</v>
      </c>
      <c r="J12" s="38">
        <v>439</v>
      </c>
      <c r="K12" s="14"/>
      <c r="L12" s="14">
        <v>115</v>
      </c>
      <c r="M12" s="14"/>
      <c r="N12" s="14"/>
      <c r="O12" s="14">
        <v>40</v>
      </c>
      <c r="P12" s="32">
        <v>208</v>
      </c>
      <c r="Q12" s="12">
        <f t="shared" si="0"/>
        <v>1053.1434387723145</v>
      </c>
    </row>
    <row r="13" spans="1:17">
      <c r="A13" s="11">
        <v>12</v>
      </c>
      <c r="B13" s="15" t="s">
        <v>144</v>
      </c>
      <c r="C13" s="15">
        <v>2001</v>
      </c>
      <c r="D13" s="15" t="s">
        <v>29</v>
      </c>
      <c r="E13" s="32">
        <v>211.62153449387492</v>
      </c>
      <c r="F13" s="38">
        <v>110</v>
      </c>
      <c r="G13" s="91">
        <v>0</v>
      </c>
      <c r="H13" s="38">
        <v>219</v>
      </c>
      <c r="I13" s="38">
        <v>316</v>
      </c>
      <c r="J13" s="38"/>
      <c r="K13" s="14">
        <v>167</v>
      </c>
      <c r="L13" s="14"/>
      <c r="M13" s="14"/>
      <c r="N13" s="14"/>
      <c r="O13" s="14"/>
      <c r="P13" s="32"/>
      <c r="Q13" s="12">
        <f t="shared" si="0"/>
        <v>1023.6215344938749</v>
      </c>
    </row>
    <row r="14" spans="1:17">
      <c r="A14" s="11">
        <v>13</v>
      </c>
      <c r="B14" s="15" t="s">
        <v>572</v>
      </c>
      <c r="C14" s="15">
        <v>2002</v>
      </c>
      <c r="D14" s="15" t="s">
        <v>723</v>
      </c>
      <c r="E14" s="38"/>
      <c r="F14" s="38"/>
      <c r="G14" s="38"/>
      <c r="H14" s="38"/>
      <c r="I14" s="38"/>
      <c r="J14" s="32">
        <v>0</v>
      </c>
      <c r="K14" s="14">
        <v>307</v>
      </c>
      <c r="L14" s="14"/>
      <c r="M14" s="14">
        <v>0</v>
      </c>
      <c r="N14" s="14">
        <v>475</v>
      </c>
      <c r="O14" s="14">
        <v>233</v>
      </c>
      <c r="P14" s="32">
        <v>0</v>
      </c>
      <c r="Q14" s="12">
        <f t="shared" si="0"/>
        <v>1015</v>
      </c>
    </row>
    <row r="15" spans="1:17">
      <c r="A15" s="11">
        <v>14</v>
      </c>
      <c r="B15" s="15" t="s">
        <v>431</v>
      </c>
      <c r="C15" s="15">
        <v>2002</v>
      </c>
      <c r="D15" s="15" t="s">
        <v>138</v>
      </c>
      <c r="E15" s="38"/>
      <c r="F15" s="38"/>
      <c r="G15" s="32">
        <v>39.058985253686586</v>
      </c>
      <c r="H15" s="38">
        <v>0</v>
      </c>
      <c r="I15" s="38">
        <v>66</v>
      </c>
      <c r="J15" s="38">
        <v>381</v>
      </c>
      <c r="K15" s="14"/>
      <c r="L15" s="14"/>
      <c r="M15" s="14"/>
      <c r="N15" s="14"/>
      <c r="O15" s="14">
        <v>0</v>
      </c>
      <c r="P15" s="32">
        <v>320</v>
      </c>
      <c r="Q15" s="12">
        <f t="shared" si="0"/>
        <v>806.05898525368661</v>
      </c>
    </row>
    <row r="16" spans="1:17">
      <c r="A16" s="11">
        <v>15</v>
      </c>
      <c r="B16" s="15" t="s">
        <v>85</v>
      </c>
      <c r="C16" s="15">
        <v>2001</v>
      </c>
      <c r="D16" s="15" t="s">
        <v>27</v>
      </c>
      <c r="E16" s="32">
        <v>346.08712413261361</v>
      </c>
      <c r="F16" s="38">
        <v>74</v>
      </c>
      <c r="G16" s="92"/>
      <c r="H16" s="38"/>
      <c r="I16" s="38"/>
      <c r="J16" s="38"/>
      <c r="K16" s="14">
        <v>344</v>
      </c>
      <c r="L16" s="14"/>
      <c r="M16" s="14"/>
      <c r="N16" s="14"/>
      <c r="O16" s="14"/>
      <c r="P16" s="32"/>
      <c r="Q16" s="12">
        <f t="shared" si="0"/>
        <v>764.08712413261355</v>
      </c>
    </row>
    <row r="17" spans="1:17">
      <c r="A17" s="11">
        <v>16</v>
      </c>
      <c r="B17" s="15" t="s">
        <v>89</v>
      </c>
      <c r="C17" s="15">
        <v>2001</v>
      </c>
      <c r="D17" s="15" t="s">
        <v>124</v>
      </c>
      <c r="E17" s="32">
        <v>174.35975609756093</v>
      </c>
      <c r="F17" s="38">
        <v>0</v>
      </c>
      <c r="G17" s="92"/>
      <c r="H17" s="38"/>
      <c r="I17" s="38"/>
      <c r="J17" s="38"/>
      <c r="K17" s="14">
        <v>201</v>
      </c>
      <c r="L17" s="14"/>
      <c r="M17" s="14"/>
      <c r="N17" s="14"/>
      <c r="O17" s="14">
        <v>0</v>
      </c>
      <c r="P17" s="32">
        <v>251</v>
      </c>
      <c r="Q17" s="12">
        <f t="shared" si="0"/>
        <v>626.35975609756088</v>
      </c>
    </row>
    <row r="18" spans="1:17">
      <c r="A18" s="11">
        <v>17</v>
      </c>
      <c r="B18" s="15" t="s">
        <v>87</v>
      </c>
      <c r="C18" s="15">
        <v>2002</v>
      </c>
      <c r="D18" s="15" t="s">
        <v>24</v>
      </c>
      <c r="E18" s="32">
        <v>273.90998593530236</v>
      </c>
      <c r="F18" s="38">
        <v>0</v>
      </c>
      <c r="G18" s="92"/>
      <c r="H18" s="38"/>
      <c r="I18" s="38">
        <v>157</v>
      </c>
      <c r="J18" s="38"/>
      <c r="K18" s="14"/>
      <c r="L18" s="14">
        <v>171</v>
      </c>
      <c r="M18" s="14"/>
      <c r="N18" s="14"/>
      <c r="O18" s="14"/>
      <c r="P18" s="32"/>
      <c r="Q18" s="12">
        <f t="shared" si="0"/>
        <v>601.9099859353023</v>
      </c>
    </row>
    <row r="19" spans="1:17">
      <c r="A19" s="11">
        <v>18</v>
      </c>
      <c r="B19" s="15" t="s">
        <v>82</v>
      </c>
      <c r="C19" s="15">
        <v>2001</v>
      </c>
      <c r="D19" s="15" t="s">
        <v>25</v>
      </c>
      <c r="E19" s="32">
        <v>0</v>
      </c>
      <c r="F19" s="38">
        <v>139</v>
      </c>
      <c r="G19" s="91"/>
      <c r="H19" s="38"/>
      <c r="I19" s="38">
        <v>152</v>
      </c>
      <c r="J19" s="38">
        <v>4</v>
      </c>
      <c r="K19" s="14">
        <v>138</v>
      </c>
      <c r="L19" s="14"/>
      <c r="M19" s="14">
        <v>147</v>
      </c>
      <c r="N19" s="15">
        <v>0</v>
      </c>
      <c r="O19" s="15">
        <v>0</v>
      </c>
      <c r="P19" s="93">
        <v>0</v>
      </c>
      <c r="Q19" s="12">
        <f t="shared" si="0"/>
        <v>580</v>
      </c>
    </row>
    <row r="20" spans="1:17">
      <c r="A20" s="11">
        <v>19</v>
      </c>
      <c r="B20" s="15" t="s">
        <v>600</v>
      </c>
      <c r="C20" s="15">
        <v>2003</v>
      </c>
      <c r="D20" s="15" t="s">
        <v>730</v>
      </c>
      <c r="E20" s="14"/>
      <c r="F20" s="14"/>
      <c r="G20" s="14"/>
      <c r="H20" s="14"/>
      <c r="I20" s="14">
        <v>228</v>
      </c>
      <c r="J20" s="14"/>
      <c r="K20" s="12">
        <v>0</v>
      </c>
      <c r="L20" s="14"/>
      <c r="M20" s="14">
        <v>0</v>
      </c>
      <c r="N20" s="14"/>
      <c r="O20" s="14">
        <v>73</v>
      </c>
      <c r="P20" s="32">
        <v>256</v>
      </c>
      <c r="Q20" s="12">
        <f t="shared" si="0"/>
        <v>557</v>
      </c>
    </row>
    <row r="21" spans="1:17">
      <c r="A21" s="11">
        <v>20</v>
      </c>
      <c r="B21" s="15" t="s">
        <v>678</v>
      </c>
      <c r="C21" s="15">
        <v>2002</v>
      </c>
      <c r="D21" s="15" t="s">
        <v>679</v>
      </c>
      <c r="E21" s="14"/>
      <c r="F21" s="14"/>
      <c r="G21" s="14"/>
      <c r="H21" s="14"/>
      <c r="I21" s="38"/>
      <c r="J21" s="14"/>
      <c r="K21" s="14"/>
      <c r="L21" s="14"/>
      <c r="M21" s="12">
        <v>0</v>
      </c>
      <c r="N21" s="14">
        <v>123</v>
      </c>
      <c r="O21" s="14">
        <v>299</v>
      </c>
      <c r="P21" s="14">
        <v>100</v>
      </c>
      <c r="Q21" s="12">
        <f t="shared" si="0"/>
        <v>522</v>
      </c>
    </row>
    <row r="22" spans="1:17">
      <c r="A22" s="11">
        <v>21</v>
      </c>
      <c r="B22" s="15" t="s">
        <v>539</v>
      </c>
      <c r="C22" s="15">
        <v>2002</v>
      </c>
      <c r="D22" s="15" t="s">
        <v>121</v>
      </c>
      <c r="E22" s="38"/>
      <c r="F22" s="38"/>
      <c r="G22" s="38"/>
      <c r="H22" s="38"/>
      <c r="I22" s="32">
        <v>286</v>
      </c>
      <c r="J22" s="38">
        <v>51</v>
      </c>
      <c r="K22" s="14">
        <v>99</v>
      </c>
      <c r="L22" s="14"/>
      <c r="M22" s="14"/>
      <c r="N22" s="14"/>
      <c r="O22" s="14">
        <v>77</v>
      </c>
      <c r="P22" s="32">
        <v>0</v>
      </c>
      <c r="Q22" s="12">
        <f t="shared" si="0"/>
        <v>513</v>
      </c>
    </row>
    <row r="23" spans="1:17">
      <c r="A23" s="11">
        <v>22</v>
      </c>
      <c r="B23" s="15" t="s">
        <v>617</v>
      </c>
      <c r="C23" s="15">
        <v>2001</v>
      </c>
      <c r="D23" s="15" t="s">
        <v>733</v>
      </c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2">
        <v>40.132200188857439</v>
      </c>
      <c r="P23" s="14">
        <v>427</v>
      </c>
      <c r="Q23" s="12">
        <f t="shared" si="0"/>
        <v>467.13220018885744</v>
      </c>
    </row>
    <row r="24" spans="1:17">
      <c r="A24" s="11">
        <v>23</v>
      </c>
      <c r="B24" s="15" t="s">
        <v>440</v>
      </c>
      <c r="C24" s="15">
        <v>2001</v>
      </c>
      <c r="D24" s="15" t="s">
        <v>354</v>
      </c>
      <c r="E24" s="38"/>
      <c r="F24" s="38"/>
      <c r="G24" s="32">
        <v>0</v>
      </c>
      <c r="H24" s="38">
        <v>273</v>
      </c>
      <c r="I24" s="38"/>
      <c r="J24" s="38"/>
      <c r="K24" s="14">
        <v>177</v>
      </c>
      <c r="L24" s="14"/>
      <c r="M24" s="14"/>
      <c r="N24" s="14"/>
      <c r="O24" s="14"/>
      <c r="P24" s="32"/>
      <c r="Q24" s="12">
        <f t="shared" si="0"/>
        <v>450</v>
      </c>
    </row>
    <row r="25" spans="1:17">
      <c r="A25" s="11">
        <v>24</v>
      </c>
      <c r="B25" s="15" t="s">
        <v>545</v>
      </c>
      <c r="C25" s="15">
        <v>2001</v>
      </c>
      <c r="D25" s="15" t="s">
        <v>492</v>
      </c>
      <c r="E25" s="38"/>
      <c r="F25" s="38"/>
      <c r="G25" s="38"/>
      <c r="H25" s="38"/>
      <c r="I25" s="32">
        <v>115</v>
      </c>
      <c r="J25" s="38">
        <v>326</v>
      </c>
      <c r="K25" s="14">
        <v>0</v>
      </c>
      <c r="L25" s="14"/>
      <c r="M25" s="14"/>
      <c r="N25" s="14"/>
      <c r="O25" s="14"/>
      <c r="P25" s="32"/>
      <c r="Q25" s="12">
        <f t="shared" si="0"/>
        <v>441</v>
      </c>
    </row>
    <row r="26" spans="1:17">
      <c r="A26" s="11">
        <v>25</v>
      </c>
      <c r="B26" s="15" t="s">
        <v>746</v>
      </c>
      <c r="C26" s="15">
        <v>2001</v>
      </c>
      <c r="D26" s="15" t="s">
        <v>733</v>
      </c>
      <c r="E26" s="14"/>
      <c r="F26" s="14"/>
      <c r="G26" s="14"/>
      <c r="H26" s="14"/>
      <c r="I26" s="38"/>
      <c r="J26" s="14"/>
      <c r="K26" s="14"/>
      <c r="L26" s="14"/>
      <c r="M26" s="14"/>
      <c r="N26" s="14"/>
      <c r="O26" s="12">
        <v>0</v>
      </c>
      <c r="P26" s="14">
        <v>437</v>
      </c>
      <c r="Q26" s="12">
        <f t="shared" si="0"/>
        <v>437</v>
      </c>
    </row>
    <row r="27" spans="1:17">
      <c r="A27" s="11">
        <v>26</v>
      </c>
      <c r="B27" s="15" t="s">
        <v>439</v>
      </c>
      <c r="C27" s="15">
        <v>2001</v>
      </c>
      <c r="D27" s="15" t="s">
        <v>594</v>
      </c>
      <c r="E27" s="38"/>
      <c r="F27" s="38"/>
      <c r="G27" s="32">
        <v>0</v>
      </c>
      <c r="H27" s="38">
        <v>0</v>
      </c>
      <c r="I27" s="38"/>
      <c r="J27" s="38"/>
      <c r="K27" s="14">
        <v>0</v>
      </c>
      <c r="L27" s="14">
        <v>234</v>
      </c>
      <c r="M27" s="14"/>
      <c r="N27" s="14"/>
      <c r="O27" s="14">
        <v>201</v>
      </c>
      <c r="P27" s="32">
        <v>0</v>
      </c>
      <c r="Q27" s="12">
        <f t="shared" si="0"/>
        <v>435</v>
      </c>
    </row>
    <row r="28" spans="1:17">
      <c r="A28" s="11">
        <v>27</v>
      </c>
      <c r="B28" s="15" t="s">
        <v>729</v>
      </c>
      <c r="C28" s="15">
        <v>2003</v>
      </c>
      <c r="D28" s="15" t="s">
        <v>594</v>
      </c>
      <c r="E28" s="14"/>
      <c r="F28" s="14"/>
      <c r="G28" s="14"/>
      <c r="H28" s="14"/>
      <c r="I28" s="38">
        <v>357</v>
      </c>
      <c r="J28" s="14"/>
      <c r="K28" s="14"/>
      <c r="L28" s="14"/>
      <c r="M28" s="14"/>
      <c r="N28" s="14"/>
      <c r="O28" s="12">
        <v>73.433583959899735</v>
      </c>
      <c r="P28" s="14">
        <v>0</v>
      </c>
      <c r="Q28" s="12">
        <f t="shared" si="0"/>
        <v>430.43358395989975</v>
      </c>
    </row>
    <row r="29" spans="1:17">
      <c r="A29" s="11">
        <v>28</v>
      </c>
      <c r="B29" s="15" t="s">
        <v>127</v>
      </c>
      <c r="C29" s="15">
        <v>2001</v>
      </c>
      <c r="D29" s="15" t="s">
        <v>139</v>
      </c>
      <c r="E29" s="32">
        <v>287.3120973514674</v>
      </c>
      <c r="F29" s="38">
        <v>138</v>
      </c>
      <c r="G29" s="92"/>
      <c r="H29" s="38"/>
      <c r="I29" s="38"/>
      <c r="J29" s="38"/>
      <c r="K29" s="14"/>
      <c r="L29" s="14"/>
      <c r="M29" s="14"/>
      <c r="N29" s="14"/>
      <c r="O29" s="14"/>
      <c r="P29" s="32"/>
      <c r="Q29" s="12">
        <f t="shared" si="0"/>
        <v>425.3120973514674</v>
      </c>
    </row>
    <row r="30" spans="1:17">
      <c r="A30" s="11">
        <v>29</v>
      </c>
      <c r="B30" s="15" t="s">
        <v>435</v>
      </c>
      <c r="C30" s="15">
        <v>2001</v>
      </c>
      <c r="D30" s="15" t="s">
        <v>354</v>
      </c>
      <c r="E30" s="38"/>
      <c r="F30" s="38"/>
      <c r="G30" s="32">
        <v>0</v>
      </c>
      <c r="H30" s="38">
        <v>211</v>
      </c>
      <c r="I30" s="38"/>
      <c r="J30" s="38"/>
      <c r="K30" s="14">
        <v>164</v>
      </c>
      <c r="L30" s="14"/>
      <c r="M30" s="14"/>
      <c r="N30" s="14"/>
      <c r="O30" s="14"/>
      <c r="P30" s="32"/>
      <c r="Q30" s="12">
        <f t="shared" si="0"/>
        <v>375</v>
      </c>
    </row>
    <row r="31" spans="1:17">
      <c r="A31" s="11">
        <v>30</v>
      </c>
      <c r="B31" s="15" t="s">
        <v>547</v>
      </c>
      <c r="C31" s="15">
        <v>2002</v>
      </c>
      <c r="D31" s="15" t="s">
        <v>121</v>
      </c>
      <c r="E31" s="38"/>
      <c r="F31" s="38"/>
      <c r="G31" s="38"/>
      <c r="H31" s="38"/>
      <c r="I31" s="32">
        <v>57</v>
      </c>
      <c r="J31" s="38">
        <v>73</v>
      </c>
      <c r="K31" s="14">
        <v>0</v>
      </c>
      <c r="L31" s="14">
        <v>190</v>
      </c>
      <c r="M31" s="14"/>
      <c r="N31" s="14"/>
      <c r="O31" s="14">
        <v>0</v>
      </c>
      <c r="P31" s="32">
        <v>0</v>
      </c>
      <c r="Q31" s="12">
        <f t="shared" si="0"/>
        <v>320</v>
      </c>
    </row>
    <row r="32" spans="1:17">
      <c r="A32" s="11">
        <v>31</v>
      </c>
      <c r="B32" s="15" t="s">
        <v>752</v>
      </c>
      <c r="C32" s="15">
        <v>2002</v>
      </c>
      <c r="D32" s="15" t="s">
        <v>738</v>
      </c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2">
        <v>0</v>
      </c>
      <c r="P32" s="14">
        <v>318</v>
      </c>
      <c r="Q32" s="12">
        <f t="shared" si="0"/>
        <v>318</v>
      </c>
    </row>
    <row r="33" spans="1:17">
      <c r="A33" s="4">
        <v>32</v>
      </c>
      <c r="B33" s="15" t="s">
        <v>157</v>
      </c>
      <c r="C33" s="15">
        <v>2003</v>
      </c>
      <c r="D33" s="15" t="s">
        <v>119</v>
      </c>
      <c r="E33" s="32">
        <v>0</v>
      </c>
      <c r="F33" s="38">
        <v>73</v>
      </c>
      <c r="G33" s="91"/>
      <c r="H33" s="38"/>
      <c r="I33" s="38"/>
      <c r="J33" s="38"/>
      <c r="K33" s="14">
        <v>0</v>
      </c>
      <c r="L33" s="14"/>
      <c r="M33" s="14"/>
      <c r="N33" s="14"/>
      <c r="O33" s="14">
        <v>55</v>
      </c>
      <c r="P33" s="32">
        <v>145</v>
      </c>
      <c r="Q33" s="12">
        <f t="shared" si="0"/>
        <v>273</v>
      </c>
    </row>
    <row r="34" spans="1:17">
      <c r="A34" s="4">
        <v>33</v>
      </c>
      <c r="B34" s="15" t="s">
        <v>141</v>
      </c>
      <c r="C34" s="15">
        <v>2001</v>
      </c>
      <c r="D34" s="15" t="s">
        <v>137</v>
      </c>
      <c r="E34" s="32">
        <v>268.16120027913468</v>
      </c>
      <c r="F34" s="38">
        <v>0</v>
      </c>
      <c r="G34" s="92"/>
      <c r="H34" s="38"/>
      <c r="I34" s="38"/>
      <c r="J34" s="38"/>
      <c r="K34" s="14"/>
      <c r="L34" s="14"/>
      <c r="M34" s="14"/>
      <c r="N34" s="14"/>
      <c r="O34" s="14"/>
      <c r="P34" s="32"/>
      <c r="Q34" s="12">
        <f t="shared" si="0"/>
        <v>268.16120027913468</v>
      </c>
    </row>
    <row r="35" spans="1:17">
      <c r="A35" s="4">
        <v>34</v>
      </c>
      <c r="B35" s="15" t="s">
        <v>593</v>
      </c>
      <c r="C35" s="15">
        <v>2002</v>
      </c>
      <c r="D35" s="15" t="s">
        <v>594</v>
      </c>
      <c r="E35" s="14"/>
      <c r="F35" s="14"/>
      <c r="G35" s="14"/>
      <c r="H35" s="14"/>
      <c r="I35" s="14"/>
      <c r="J35" s="14"/>
      <c r="K35" s="12">
        <v>245.90952839268533</v>
      </c>
      <c r="L35" s="14"/>
      <c r="M35" s="14"/>
      <c r="N35" s="14"/>
      <c r="O35" s="14"/>
      <c r="P35" s="32"/>
      <c r="Q35" s="12">
        <f t="shared" si="0"/>
        <v>245.90952839268533</v>
      </c>
    </row>
    <row r="36" spans="1:17">
      <c r="A36" s="4">
        <v>35</v>
      </c>
      <c r="B36" s="15" t="s">
        <v>147</v>
      </c>
      <c r="C36" s="15">
        <v>2001</v>
      </c>
      <c r="D36" s="15" t="s">
        <v>124</v>
      </c>
      <c r="E36" s="32">
        <v>183.18912237330031</v>
      </c>
      <c r="F36" s="38">
        <v>0</v>
      </c>
      <c r="G36" s="92"/>
      <c r="H36" s="38"/>
      <c r="I36" s="38"/>
      <c r="J36" s="38"/>
      <c r="K36" s="14">
        <v>42</v>
      </c>
      <c r="L36" s="14"/>
      <c r="M36" s="14"/>
      <c r="N36" s="14"/>
      <c r="O36" s="14"/>
      <c r="P36" s="32"/>
      <c r="Q36" s="12">
        <f t="shared" si="0"/>
        <v>225.18912237330031</v>
      </c>
    </row>
    <row r="37" spans="1:17">
      <c r="A37" s="4">
        <v>36</v>
      </c>
      <c r="B37" s="90" t="s">
        <v>79</v>
      </c>
      <c r="C37" s="90">
        <v>2001</v>
      </c>
      <c r="D37" s="90" t="s">
        <v>140</v>
      </c>
      <c r="E37" s="53">
        <v>0</v>
      </c>
      <c r="F37" s="38">
        <v>0</v>
      </c>
      <c r="G37" s="91"/>
      <c r="H37" s="38"/>
      <c r="I37" s="38"/>
      <c r="J37" s="38"/>
      <c r="K37" s="14">
        <v>56</v>
      </c>
      <c r="L37" s="14"/>
      <c r="M37" s="14"/>
      <c r="N37" s="14"/>
      <c r="O37" s="14">
        <v>84</v>
      </c>
      <c r="P37" s="32">
        <v>77</v>
      </c>
      <c r="Q37" s="12">
        <f t="shared" si="0"/>
        <v>217</v>
      </c>
    </row>
    <row r="38" spans="1:17">
      <c r="A38" s="4">
        <v>37</v>
      </c>
      <c r="B38" s="15" t="s">
        <v>552</v>
      </c>
      <c r="C38" s="15">
        <v>2003</v>
      </c>
      <c r="D38" s="15" t="s">
        <v>497</v>
      </c>
      <c r="E38" s="38"/>
      <c r="F38" s="38"/>
      <c r="G38" s="38"/>
      <c r="H38" s="38"/>
      <c r="I38" s="32">
        <v>201</v>
      </c>
      <c r="J38" s="38"/>
      <c r="K38" s="14"/>
      <c r="L38" s="14"/>
      <c r="M38" s="14"/>
      <c r="N38" s="14"/>
      <c r="O38" s="14"/>
      <c r="P38" s="32"/>
      <c r="Q38" s="12">
        <f t="shared" si="0"/>
        <v>201</v>
      </c>
    </row>
    <row r="39" spans="1:17">
      <c r="A39" s="4">
        <v>38</v>
      </c>
      <c r="B39" s="73" t="s">
        <v>550</v>
      </c>
      <c r="C39" s="73">
        <v>2001</v>
      </c>
      <c r="D39" s="73" t="s">
        <v>363</v>
      </c>
      <c r="E39" s="54"/>
      <c r="F39" s="54"/>
      <c r="G39" s="54"/>
      <c r="H39" s="54"/>
      <c r="I39" s="67">
        <v>194</v>
      </c>
      <c r="J39" s="54"/>
      <c r="K39" s="96"/>
      <c r="L39" s="96"/>
      <c r="M39" s="96"/>
      <c r="N39" s="96"/>
      <c r="O39" s="96"/>
      <c r="P39" s="67"/>
      <c r="Q39" s="12">
        <f t="shared" si="0"/>
        <v>194</v>
      </c>
    </row>
    <row r="40" spans="1:17">
      <c r="A40" s="4">
        <v>39</v>
      </c>
      <c r="B40" s="15" t="s">
        <v>145</v>
      </c>
      <c r="C40" s="15">
        <v>2002</v>
      </c>
      <c r="D40" s="15" t="s">
        <v>146</v>
      </c>
      <c r="E40" s="32">
        <v>185.63895781637711</v>
      </c>
      <c r="F40" s="38">
        <v>0</v>
      </c>
      <c r="G40" s="92"/>
      <c r="H40" s="38"/>
      <c r="I40" s="38"/>
      <c r="J40" s="38"/>
      <c r="K40" s="14"/>
      <c r="L40" s="14"/>
      <c r="M40" s="14"/>
      <c r="N40" s="14"/>
      <c r="O40" s="14"/>
      <c r="P40" s="32"/>
      <c r="Q40" s="12">
        <f t="shared" si="0"/>
        <v>185.63895781637711</v>
      </c>
    </row>
    <row r="41" spans="1:17">
      <c r="A41" s="4">
        <v>40</v>
      </c>
      <c r="B41" s="15" t="s">
        <v>570</v>
      </c>
      <c r="C41" s="15">
        <v>2001</v>
      </c>
      <c r="D41" s="15" t="s">
        <v>569</v>
      </c>
      <c r="E41" s="38"/>
      <c r="F41" s="38"/>
      <c r="G41" s="38"/>
      <c r="H41" s="38"/>
      <c r="I41" s="38"/>
      <c r="J41" s="32">
        <v>8.2791247782377795</v>
      </c>
      <c r="K41" s="14">
        <v>14</v>
      </c>
      <c r="L41" s="14"/>
      <c r="M41" s="14">
        <v>92</v>
      </c>
      <c r="N41" s="14">
        <v>0</v>
      </c>
      <c r="O41" s="14">
        <v>60</v>
      </c>
      <c r="P41" s="32">
        <v>6</v>
      </c>
      <c r="Q41" s="12">
        <f t="shared" ref="Q41:Q72" si="1">E41+F41+G41+H41+I41+J41+K41+L41+M41+N41+O41+P41</f>
        <v>180.27912477823779</v>
      </c>
    </row>
    <row r="42" spans="1:17">
      <c r="A42" s="4">
        <v>41</v>
      </c>
      <c r="B42" s="15" t="s">
        <v>748</v>
      </c>
      <c r="C42" s="15">
        <v>2002</v>
      </c>
      <c r="D42" s="15" t="s">
        <v>595</v>
      </c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2">
        <v>0</v>
      </c>
      <c r="P42" s="14">
        <v>179</v>
      </c>
      <c r="Q42" s="12">
        <f t="shared" si="1"/>
        <v>179</v>
      </c>
    </row>
    <row r="43" spans="1:17">
      <c r="A43" s="4">
        <v>42</v>
      </c>
      <c r="B43" s="15" t="s">
        <v>726</v>
      </c>
      <c r="C43" s="15">
        <v>2003</v>
      </c>
      <c r="D43" s="15" t="s">
        <v>727</v>
      </c>
      <c r="E43" s="14"/>
      <c r="F43" s="14"/>
      <c r="G43" s="14"/>
      <c r="H43" s="95"/>
      <c r="I43" s="14"/>
      <c r="J43" s="14"/>
      <c r="K43" s="14"/>
      <c r="L43" s="14"/>
      <c r="M43" s="14"/>
      <c r="N43" s="14"/>
      <c r="O43" s="12">
        <v>158.22784810126589</v>
      </c>
      <c r="P43" s="14"/>
      <c r="Q43" s="12">
        <f t="shared" si="1"/>
        <v>158.22784810126589</v>
      </c>
    </row>
    <row r="44" spans="1:17">
      <c r="A44" s="4">
        <v>43</v>
      </c>
      <c r="B44" s="15" t="s">
        <v>438</v>
      </c>
      <c r="C44" s="15">
        <v>2001</v>
      </c>
      <c r="D44" s="15" t="s">
        <v>354</v>
      </c>
      <c r="E44" s="38"/>
      <c r="F44" s="38"/>
      <c r="G44" s="32">
        <v>0</v>
      </c>
      <c r="H44" s="38">
        <v>0</v>
      </c>
      <c r="I44" s="38"/>
      <c r="J44" s="38"/>
      <c r="K44" s="14">
        <v>137</v>
      </c>
      <c r="L44" s="14"/>
      <c r="M44" s="14"/>
      <c r="N44" s="14"/>
      <c r="O44" s="14"/>
      <c r="P44" s="32"/>
      <c r="Q44" s="12">
        <f t="shared" si="1"/>
        <v>137</v>
      </c>
    </row>
    <row r="45" spans="1:17">
      <c r="A45" s="4">
        <v>44</v>
      </c>
      <c r="B45" s="15" t="s">
        <v>542</v>
      </c>
      <c r="C45" s="15">
        <v>2001</v>
      </c>
      <c r="D45" s="15" t="s">
        <v>745</v>
      </c>
      <c r="E45" s="38"/>
      <c r="F45" s="38"/>
      <c r="G45" s="38"/>
      <c r="H45" s="38"/>
      <c r="I45" s="32">
        <v>110</v>
      </c>
      <c r="J45" s="38">
        <v>14</v>
      </c>
      <c r="K45" s="14">
        <v>0</v>
      </c>
      <c r="L45" s="14"/>
      <c r="M45" s="14"/>
      <c r="N45" s="14"/>
      <c r="O45" s="14">
        <v>0</v>
      </c>
      <c r="P45" s="32">
        <v>0</v>
      </c>
      <c r="Q45" s="12">
        <f t="shared" si="1"/>
        <v>124</v>
      </c>
    </row>
    <row r="46" spans="1:17">
      <c r="A46" s="4">
        <v>45</v>
      </c>
      <c r="B46" s="15" t="s">
        <v>443</v>
      </c>
      <c r="C46" s="15">
        <v>2001</v>
      </c>
      <c r="D46" s="15" t="s">
        <v>354</v>
      </c>
      <c r="E46" s="38"/>
      <c r="F46" s="38"/>
      <c r="G46" s="32">
        <v>0</v>
      </c>
      <c r="H46" s="38">
        <v>115</v>
      </c>
      <c r="I46" s="38"/>
      <c r="J46" s="38"/>
      <c r="K46" s="14"/>
      <c r="L46" s="14"/>
      <c r="M46" s="14"/>
      <c r="N46" s="14"/>
      <c r="O46" s="14"/>
      <c r="P46" s="32"/>
      <c r="Q46" s="12">
        <f t="shared" si="1"/>
        <v>115</v>
      </c>
    </row>
    <row r="47" spans="1:17">
      <c r="A47" s="4">
        <v>46</v>
      </c>
      <c r="B47" s="15" t="s">
        <v>475</v>
      </c>
      <c r="C47" s="15">
        <v>2002</v>
      </c>
      <c r="D47" s="15" t="s">
        <v>354</v>
      </c>
      <c r="E47" s="38"/>
      <c r="F47" s="38"/>
      <c r="G47" s="38"/>
      <c r="H47" s="32">
        <v>90.145985401459853</v>
      </c>
      <c r="I47" s="38"/>
      <c r="J47" s="38"/>
      <c r="K47" s="14"/>
      <c r="L47" s="14"/>
      <c r="M47" s="14"/>
      <c r="N47" s="14"/>
      <c r="O47" s="14"/>
      <c r="P47" s="32"/>
      <c r="Q47" s="12">
        <f t="shared" si="1"/>
        <v>90.145985401459853</v>
      </c>
    </row>
    <row r="48" spans="1:17">
      <c r="A48" s="4">
        <v>47</v>
      </c>
      <c r="B48" s="15" t="s">
        <v>152</v>
      </c>
      <c r="C48" s="15">
        <v>2001</v>
      </c>
      <c r="D48" s="15" t="s">
        <v>27</v>
      </c>
      <c r="E48" s="32">
        <v>0</v>
      </c>
      <c r="F48" s="38">
        <v>0</v>
      </c>
      <c r="G48" s="91"/>
      <c r="H48" s="38"/>
      <c r="I48" s="38">
        <v>83</v>
      </c>
      <c r="J48" s="38"/>
      <c r="K48" s="14"/>
      <c r="L48" s="14"/>
      <c r="M48" s="14"/>
      <c r="N48" s="14"/>
      <c r="O48" s="14"/>
      <c r="P48" s="32"/>
      <c r="Q48" s="12">
        <f t="shared" si="1"/>
        <v>83</v>
      </c>
    </row>
    <row r="49" spans="1:17">
      <c r="A49" s="4">
        <v>48</v>
      </c>
      <c r="B49" s="15" t="s">
        <v>731</v>
      </c>
      <c r="C49" s="15">
        <v>2001</v>
      </c>
      <c r="D49" s="15" t="s">
        <v>732</v>
      </c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2">
        <v>61.886051080550118</v>
      </c>
      <c r="P49" s="14"/>
      <c r="Q49" s="12">
        <f t="shared" si="1"/>
        <v>61.886051080550118</v>
      </c>
    </row>
    <row r="50" spans="1:17">
      <c r="A50" s="4">
        <v>49</v>
      </c>
      <c r="B50" s="15" t="s">
        <v>880</v>
      </c>
      <c r="C50" s="15">
        <v>2003</v>
      </c>
      <c r="D50" s="15" t="s">
        <v>881</v>
      </c>
      <c r="E50" s="14"/>
      <c r="F50" s="14"/>
      <c r="G50" s="14"/>
      <c r="H50" s="14"/>
      <c r="I50" s="38"/>
      <c r="J50" s="14"/>
      <c r="K50" s="14"/>
      <c r="L50" s="14"/>
      <c r="M50" s="14"/>
      <c r="N50" s="14"/>
      <c r="O50" s="14"/>
      <c r="P50" s="12">
        <v>49.382716049382715</v>
      </c>
      <c r="Q50" s="12">
        <f t="shared" si="1"/>
        <v>49.382716049382715</v>
      </c>
    </row>
    <row r="51" spans="1:17">
      <c r="A51" s="4">
        <v>50</v>
      </c>
      <c r="B51" s="15" t="s">
        <v>339</v>
      </c>
      <c r="C51" s="15">
        <v>2001</v>
      </c>
      <c r="D51" s="15" t="s">
        <v>340</v>
      </c>
      <c r="E51" s="38"/>
      <c r="F51" s="32">
        <v>32.371349095966622</v>
      </c>
      <c r="G51" s="38"/>
      <c r="H51" s="38"/>
      <c r="I51" s="38"/>
      <c r="J51" s="38"/>
      <c r="K51" s="14"/>
      <c r="L51" s="14"/>
      <c r="M51" s="14"/>
      <c r="N51" s="14"/>
      <c r="O51" s="14"/>
      <c r="P51" s="32"/>
      <c r="Q51" s="12">
        <f t="shared" si="1"/>
        <v>32.371349095966622</v>
      </c>
    </row>
    <row r="52" spans="1:17">
      <c r="A52" s="4">
        <v>51</v>
      </c>
      <c r="B52" s="15" t="s">
        <v>148</v>
      </c>
      <c r="C52" s="15">
        <v>2001</v>
      </c>
      <c r="D52" s="15" t="s">
        <v>354</v>
      </c>
      <c r="E52" s="38">
        <v>32</v>
      </c>
      <c r="F52" s="38">
        <v>0</v>
      </c>
      <c r="G52" s="32">
        <v>0</v>
      </c>
      <c r="H52" s="38">
        <v>0</v>
      </c>
      <c r="I52" s="38"/>
      <c r="J52" s="38"/>
      <c r="K52" s="14"/>
      <c r="L52" s="14"/>
      <c r="M52" s="14"/>
      <c r="N52" s="14"/>
      <c r="O52" s="14"/>
      <c r="P52" s="32"/>
      <c r="Q52" s="12">
        <f t="shared" si="1"/>
        <v>32</v>
      </c>
    </row>
    <row r="53" spans="1:17">
      <c r="A53" s="4">
        <v>52</v>
      </c>
      <c r="B53" s="15" t="s">
        <v>734</v>
      </c>
      <c r="C53" s="15">
        <v>2001</v>
      </c>
      <c r="D53" s="15" t="s">
        <v>903</v>
      </c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2">
        <v>31.598513011152463</v>
      </c>
      <c r="P53" s="14">
        <v>0</v>
      </c>
      <c r="Q53" s="12">
        <f t="shared" si="1"/>
        <v>31.598513011152463</v>
      </c>
    </row>
    <row r="54" spans="1:17">
      <c r="A54" s="4">
        <v>53</v>
      </c>
      <c r="B54" s="15" t="s">
        <v>553</v>
      </c>
      <c r="C54" s="15">
        <v>2003</v>
      </c>
      <c r="D54" s="15" t="s">
        <v>497</v>
      </c>
      <c r="E54" s="38"/>
      <c r="F54" s="38"/>
      <c r="G54" s="38"/>
      <c r="H54" s="38"/>
      <c r="I54" s="32">
        <v>25</v>
      </c>
      <c r="J54" s="38"/>
      <c r="K54" s="14"/>
      <c r="L54" s="14"/>
      <c r="M54" s="14"/>
      <c r="N54" s="14"/>
      <c r="O54" s="14">
        <v>0</v>
      </c>
      <c r="P54" s="32">
        <v>0</v>
      </c>
      <c r="Q54" s="12">
        <f t="shared" si="1"/>
        <v>25</v>
      </c>
    </row>
    <row r="55" spans="1:17">
      <c r="A55" s="4">
        <v>54</v>
      </c>
      <c r="B55" s="15" t="s">
        <v>442</v>
      </c>
      <c r="C55" s="15">
        <v>2001</v>
      </c>
      <c r="D55" s="15" t="s">
        <v>356</v>
      </c>
      <c r="E55" s="38"/>
      <c r="F55" s="38"/>
      <c r="G55" s="32">
        <v>0</v>
      </c>
      <c r="H55" s="38">
        <v>25</v>
      </c>
      <c r="I55" s="38"/>
      <c r="J55" s="38"/>
      <c r="K55" s="14">
        <v>0</v>
      </c>
      <c r="L55" s="14"/>
      <c r="M55" s="14"/>
      <c r="N55" s="14"/>
      <c r="O55" s="14"/>
      <c r="P55" s="32"/>
      <c r="Q55" s="12">
        <f t="shared" si="1"/>
        <v>25</v>
      </c>
    </row>
    <row r="56" spans="1:17">
      <c r="A56" s="4">
        <v>55</v>
      </c>
      <c r="B56" s="15" t="s">
        <v>437</v>
      </c>
      <c r="C56" s="15">
        <v>2001</v>
      </c>
      <c r="D56" s="15" t="s">
        <v>354</v>
      </c>
      <c r="E56" s="38"/>
      <c r="F56" s="38"/>
      <c r="G56" s="32">
        <v>0</v>
      </c>
      <c r="H56" s="38">
        <v>23</v>
      </c>
      <c r="I56" s="38"/>
      <c r="J56" s="38"/>
      <c r="K56" s="14">
        <v>0</v>
      </c>
      <c r="L56" s="14"/>
      <c r="M56" s="14"/>
      <c r="N56" s="14"/>
      <c r="O56" s="14"/>
      <c r="P56" s="32"/>
      <c r="Q56" s="12">
        <f t="shared" si="1"/>
        <v>23</v>
      </c>
    </row>
    <row r="57" spans="1:17">
      <c r="A57" s="4">
        <v>56</v>
      </c>
      <c r="B57" s="15" t="s">
        <v>737</v>
      </c>
      <c r="C57" s="15">
        <v>2001</v>
      </c>
      <c r="D57" s="15" t="s">
        <v>738</v>
      </c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2">
        <v>0</v>
      </c>
      <c r="P57" s="14">
        <v>20</v>
      </c>
      <c r="Q57" s="12">
        <f t="shared" si="1"/>
        <v>20</v>
      </c>
    </row>
    <row r="58" spans="1:17">
      <c r="A58" s="4">
        <v>57</v>
      </c>
      <c r="B58" s="15" t="s">
        <v>158</v>
      </c>
      <c r="C58" s="15">
        <v>2001</v>
      </c>
      <c r="D58" s="15" t="s">
        <v>25</v>
      </c>
      <c r="E58" s="32">
        <v>0</v>
      </c>
      <c r="F58" s="38">
        <v>13</v>
      </c>
      <c r="G58" s="91"/>
      <c r="H58" s="38"/>
      <c r="I58" s="38"/>
      <c r="J58" s="38"/>
      <c r="K58" s="14"/>
      <c r="L58" s="14"/>
      <c r="M58" s="14"/>
      <c r="N58" s="14"/>
      <c r="O58" s="14"/>
      <c r="P58" s="32"/>
      <c r="Q58" s="12">
        <f t="shared" si="1"/>
        <v>13</v>
      </c>
    </row>
    <row r="59" spans="1:17">
      <c r="A59" s="4">
        <v>58</v>
      </c>
      <c r="B59" s="15" t="s">
        <v>735</v>
      </c>
      <c r="C59" s="15">
        <v>2001</v>
      </c>
      <c r="D59" s="15" t="s">
        <v>594</v>
      </c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2">
        <v>6.6430469441983719</v>
      </c>
      <c r="P59" s="14">
        <v>0</v>
      </c>
      <c r="Q59" s="12">
        <f t="shared" si="1"/>
        <v>6.6430469441983719</v>
      </c>
    </row>
    <row r="60" spans="1:17">
      <c r="A60" s="4">
        <v>59</v>
      </c>
      <c r="B60" s="15" t="s">
        <v>432</v>
      </c>
      <c r="C60" s="15">
        <v>2001</v>
      </c>
      <c r="D60" s="15" t="s">
        <v>354</v>
      </c>
      <c r="E60" s="38"/>
      <c r="F60" s="38"/>
      <c r="G60" s="32">
        <v>4.5406854744695915</v>
      </c>
      <c r="H60" s="38">
        <v>0</v>
      </c>
      <c r="I60" s="38"/>
      <c r="J60" s="38"/>
      <c r="K60" s="14"/>
      <c r="L60" s="14"/>
      <c r="M60" s="14"/>
      <c r="N60" s="14"/>
      <c r="O60" s="14"/>
      <c r="P60" s="32"/>
      <c r="Q60" s="12">
        <f t="shared" si="1"/>
        <v>4.5406854744695915</v>
      </c>
    </row>
    <row r="61" spans="1:17">
      <c r="A61" s="4">
        <v>60</v>
      </c>
      <c r="B61" s="15" t="s">
        <v>444</v>
      </c>
      <c r="C61" s="15">
        <v>2002</v>
      </c>
      <c r="D61" s="15" t="s">
        <v>356</v>
      </c>
      <c r="E61" s="38"/>
      <c r="F61" s="38"/>
      <c r="G61" s="32">
        <v>0</v>
      </c>
      <c r="H61" s="38">
        <v>4</v>
      </c>
      <c r="I61" s="38"/>
      <c r="J61" s="38"/>
      <c r="K61" s="14"/>
      <c r="L61" s="14"/>
      <c r="M61" s="14"/>
      <c r="N61" s="14"/>
      <c r="O61" s="14"/>
      <c r="P61" s="32"/>
      <c r="Q61" s="12">
        <f t="shared" si="1"/>
        <v>4</v>
      </c>
    </row>
    <row r="62" spans="1:17">
      <c r="A62" s="4">
        <v>61</v>
      </c>
      <c r="B62" s="15" t="s">
        <v>751</v>
      </c>
      <c r="C62" s="15">
        <v>2002</v>
      </c>
      <c r="D62" s="15" t="s">
        <v>595</v>
      </c>
      <c r="E62" s="14"/>
      <c r="F62" s="14"/>
      <c r="G62" s="14"/>
      <c r="H62" s="14"/>
      <c r="I62" s="38"/>
      <c r="J62" s="14"/>
      <c r="K62" s="14"/>
      <c r="L62" s="14"/>
      <c r="M62" s="14"/>
      <c r="N62" s="14"/>
      <c r="O62" s="12">
        <v>0</v>
      </c>
      <c r="P62" s="14">
        <v>0</v>
      </c>
      <c r="Q62" s="12">
        <f t="shared" si="1"/>
        <v>0</v>
      </c>
    </row>
    <row r="63" spans="1:17">
      <c r="A63" s="4">
        <v>62</v>
      </c>
      <c r="B63" s="15" t="s">
        <v>548</v>
      </c>
      <c r="C63" s="15">
        <v>2005</v>
      </c>
      <c r="D63" s="15" t="s">
        <v>367</v>
      </c>
      <c r="E63" s="38"/>
      <c r="F63" s="38"/>
      <c r="G63" s="38"/>
      <c r="H63" s="38"/>
      <c r="I63" s="32"/>
      <c r="J63" s="38"/>
      <c r="K63" s="14"/>
      <c r="L63" s="14"/>
      <c r="M63" s="14"/>
      <c r="N63" s="14"/>
      <c r="O63" s="14"/>
      <c r="P63" s="32">
        <v>0</v>
      </c>
      <c r="Q63" s="12">
        <f t="shared" si="1"/>
        <v>0</v>
      </c>
    </row>
    <row r="64" spans="1:17">
      <c r="A64" s="4">
        <v>63</v>
      </c>
      <c r="B64" s="15" t="s">
        <v>607</v>
      </c>
      <c r="C64" s="15">
        <v>2002</v>
      </c>
      <c r="D64" s="15" t="s">
        <v>608</v>
      </c>
      <c r="E64" s="14"/>
      <c r="F64" s="14"/>
      <c r="G64" s="95"/>
      <c r="H64" s="14"/>
      <c r="I64" s="32"/>
      <c r="J64" s="14"/>
      <c r="K64" s="12">
        <v>0</v>
      </c>
      <c r="L64" s="14"/>
      <c r="M64" s="14"/>
      <c r="N64" s="14"/>
      <c r="O64" s="14"/>
      <c r="P64" s="32"/>
      <c r="Q64" s="12">
        <f t="shared" si="1"/>
        <v>0</v>
      </c>
    </row>
    <row r="65" spans="1:18">
      <c r="A65" s="4">
        <v>64</v>
      </c>
      <c r="B65" s="15" t="s">
        <v>676</v>
      </c>
      <c r="C65" s="15">
        <v>2003</v>
      </c>
      <c r="D65" s="15" t="s">
        <v>24</v>
      </c>
      <c r="E65" s="14"/>
      <c r="F65" s="14"/>
      <c r="G65" s="14"/>
      <c r="H65" s="14"/>
      <c r="I65" s="38"/>
      <c r="J65" s="14"/>
      <c r="K65" s="14"/>
      <c r="L65" s="12">
        <v>0</v>
      </c>
      <c r="M65" s="14"/>
      <c r="N65" s="14"/>
      <c r="O65" s="14"/>
      <c r="P65" s="32"/>
      <c r="Q65" s="12">
        <f t="shared" si="1"/>
        <v>0</v>
      </c>
    </row>
    <row r="66" spans="1:18">
      <c r="A66" s="4">
        <v>65</v>
      </c>
      <c r="B66" s="15" t="s">
        <v>154</v>
      </c>
      <c r="C66" s="15">
        <v>2001</v>
      </c>
      <c r="D66" s="15" t="s">
        <v>146</v>
      </c>
      <c r="E66" s="32">
        <v>0</v>
      </c>
      <c r="F66" s="38">
        <v>0</v>
      </c>
      <c r="G66" s="91"/>
      <c r="H66" s="38"/>
      <c r="I66" s="38"/>
      <c r="J66" s="38"/>
      <c r="K66" s="14"/>
      <c r="L66" s="14"/>
      <c r="M66" s="14"/>
      <c r="N66" s="14"/>
      <c r="O66" s="14"/>
      <c r="P66" s="32"/>
      <c r="Q66" s="12">
        <f t="shared" si="1"/>
        <v>0</v>
      </c>
    </row>
    <row r="67" spans="1:18">
      <c r="A67" s="4">
        <v>66</v>
      </c>
      <c r="B67" s="15" t="s">
        <v>675</v>
      </c>
      <c r="C67" s="15">
        <v>2001</v>
      </c>
      <c r="D67" s="15" t="s">
        <v>662</v>
      </c>
      <c r="E67" s="14"/>
      <c r="F67" s="14"/>
      <c r="G67" s="14"/>
      <c r="H67" s="14"/>
      <c r="I67" s="38"/>
      <c r="J67" s="14"/>
      <c r="K67" s="14"/>
      <c r="L67" s="12">
        <v>0</v>
      </c>
      <c r="M67" s="14"/>
      <c r="N67" s="14"/>
      <c r="O67" s="14"/>
      <c r="P67" s="32"/>
      <c r="Q67" s="12">
        <f t="shared" si="1"/>
        <v>0</v>
      </c>
    </row>
    <row r="68" spans="1:18">
      <c r="A68" s="4">
        <v>67</v>
      </c>
      <c r="B68" s="15" t="s">
        <v>747</v>
      </c>
      <c r="C68" s="15">
        <v>2003</v>
      </c>
      <c r="D68" s="15" t="s">
        <v>730</v>
      </c>
      <c r="E68" s="14"/>
      <c r="F68" s="14"/>
      <c r="G68" s="14"/>
      <c r="H68" s="14"/>
      <c r="I68" s="38"/>
      <c r="J68" s="14"/>
      <c r="K68" s="14"/>
      <c r="L68" s="14"/>
      <c r="M68" s="14"/>
      <c r="N68" s="14"/>
      <c r="O68" s="12">
        <v>0</v>
      </c>
      <c r="P68" s="14">
        <v>0</v>
      </c>
      <c r="Q68" s="12">
        <f t="shared" si="1"/>
        <v>0</v>
      </c>
    </row>
    <row r="69" spans="1:18">
      <c r="A69" s="4">
        <v>68</v>
      </c>
      <c r="B69" s="15" t="s">
        <v>605</v>
      </c>
      <c r="C69" s="15">
        <v>2003</v>
      </c>
      <c r="D69" s="15" t="s">
        <v>589</v>
      </c>
      <c r="E69" s="14"/>
      <c r="F69" s="14"/>
      <c r="G69" s="95"/>
      <c r="H69" s="14"/>
      <c r="I69" s="32"/>
      <c r="J69" s="14"/>
      <c r="K69" s="12">
        <v>0</v>
      </c>
      <c r="L69" s="14"/>
      <c r="M69" s="14"/>
      <c r="N69" s="14"/>
      <c r="O69" s="14"/>
      <c r="P69" s="32"/>
      <c r="Q69" s="12">
        <f t="shared" si="1"/>
        <v>0</v>
      </c>
    </row>
    <row r="70" spans="1:18">
      <c r="A70" s="4">
        <v>69</v>
      </c>
      <c r="B70" s="15" t="s">
        <v>549</v>
      </c>
      <c r="C70" s="15">
        <v>2001</v>
      </c>
      <c r="D70" s="15" t="s">
        <v>363</v>
      </c>
      <c r="E70" s="38"/>
      <c r="F70" s="38"/>
      <c r="G70" s="38"/>
      <c r="H70" s="38"/>
      <c r="I70" s="32">
        <v>0</v>
      </c>
      <c r="J70" s="38"/>
      <c r="K70" s="14"/>
      <c r="L70" s="14"/>
      <c r="M70" s="14"/>
      <c r="N70" s="14"/>
      <c r="O70" s="14"/>
      <c r="P70" s="32"/>
      <c r="Q70" s="12">
        <f t="shared" si="1"/>
        <v>0</v>
      </c>
    </row>
    <row r="71" spans="1:18" ht="15.75" customHeight="1">
      <c r="A71" s="4">
        <v>70</v>
      </c>
      <c r="B71" s="15" t="s">
        <v>739</v>
      </c>
      <c r="C71" s="15">
        <v>2001</v>
      </c>
      <c r="D71" s="15" t="s">
        <v>740</v>
      </c>
      <c r="E71" s="14"/>
      <c r="F71" s="14"/>
      <c r="G71" s="14"/>
      <c r="H71" s="14"/>
      <c r="I71" s="38"/>
      <c r="J71" s="14"/>
      <c r="K71" s="14"/>
      <c r="L71" s="14"/>
      <c r="M71" s="14"/>
      <c r="N71" s="14"/>
      <c r="O71" s="12">
        <v>0</v>
      </c>
      <c r="P71" s="14">
        <v>0</v>
      </c>
      <c r="Q71" s="12">
        <f t="shared" si="1"/>
        <v>0</v>
      </c>
    </row>
    <row r="72" spans="1:18">
      <c r="A72" s="4">
        <v>71</v>
      </c>
      <c r="B72" s="15" t="s">
        <v>159</v>
      </c>
      <c r="C72" s="15">
        <v>2002</v>
      </c>
      <c r="D72" s="15" t="s">
        <v>41</v>
      </c>
      <c r="E72" s="32">
        <v>0</v>
      </c>
      <c r="F72" s="38">
        <v>0</v>
      </c>
      <c r="G72" s="91"/>
      <c r="H72" s="38"/>
      <c r="I72" s="38"/>
      <c r="J72" s="38"/>
      <c r="K72" s="14"/>
      <c r="L72" s="14"/>
      <c r="M72" s="14"/>
      <c r="N72" s="14"/>
      <c r="O72" s="14"/>
      <c r="P72" s="32"/>
      <c r="Q72" s="12">
        <f t="shared" si="1"/>
        <v>0</v>
      </c>
    </row>
    <row r="73" spans="1:18">
      <c r="A73" s="4">
        <v>72</v>
      </c>
      <c r="B73" s="15" t="s">
        <v>882</v>
      </c>
      <c r="C73" s="15">
        <v>2004</v>
      </c>
      <c r="D73" s="15" t="s">
        <v>881</v>
      </c>
      <c r="E73" s="14"/>
      <c r="F73" s="14"/>
      <c r="G73" s="95"/>
      <c r="H73" s="14"/>
      <c r="I73" s="14"/>
      <c r="J73" s="14"/>
      <c r="K73" s="14"/>
      <c r="L73" s="14"/>
      <c r="M73" s="14"/>
      <c r="N73" s="14"/>
      <c r="O73" s="14"/>
      <c r="P73" s="12">
        <v>0</v>
      </c>
      <c r="Q73" s="12">
        <f t="shared" ref="Q73:Q101" si="2">E73+F73+G73+H73+I73+J73+K73+L73+M73+N73+O73+P73</f>
        <v>0</v>
      </c>
    </row>
    <row r="74" spans="1:18" ht="16.5" customHeight="1">
      <c r="A74" s="4">
        <v>73</v>
      </c>
      <c r="B74" s="15" t="s">
        <v>544</v>
      </c>
      <c r="C74" s="15">
        <v>2003</v>
      </c>
      <c r="D74" s="15" t="s">
        <v>492</v>
      </c>
      <c r="E74" s="38"/>
      <c r="F74" s="38"/>
      <c r="G74" s="38"/>
      <c r="H74" s="38"/>
      <c r="I74" s="32"/>
      <c r="J74" s="38"/>
      <c r="K74" s="14">
        <v>0</v>
      </c>
      <c r="L74" s="14"/>
      <c r="M74" s="14"/>
      <c r="N74" s="14"/>
      <c r="O74" s="14">
        <v>0</v>
      </c>
      <c r="P74" s="32">
        <v>0</v>
      </c>
      <c r="Q74" s="12">
        <f t="shared" si="2"/>
        <v>0</v>
      </c>
    </row>
    <row r="75" spans="1:18">
      <c r="A75" s="4">
        <v>74</v>
      </c>
      <c r="B75" s="15" t="s">
        <v>434</v>
      </c>
      <c r="C75" s="15">
        <v>2001</v>
      </c>
      <c r="D75" s="15" t="s">
        <v>354</v>
      </c>
      <c r="E75" s="38"/>
      <c r="F75" s="38"/>
      <c r="G75" s="32">
        <v>0</v>
      </c>
      <c r="H75" s="38">
        <v>0</v>
      </c>
      <c r="I75" s="38"/>
      <c r="J75" s="38"/>
      <c r="K75" s="14"/>
      <c r="L75" s="14"/>
      <c r="M75" s="14"/>
      <c r="N75" s="14"/>
      <c r="O75" s="14"/>
      <c r="P75" s="32"/>
      <c r="Q75" s="12">
        <f t="shared" si="2"/>
        <v>0</v>
      </c>
    </row>
    <row r="76" spans="1:18">
      <c r="A76" s="4">
        <v>75</v>
      </c>
      <c r="B76" s="15" t="s">
        <v>160</v>
      </c>
      <c r="C76" s="15">
        <v>2002</v>
      </c>
      <c r="D76" s="15" t="s">
        <v>41</v>
      </c>
      <c r="E76" s="32">
        <v>0</v>
      </c>
      <c r="F76" s="38">
        <v>0</v>
      </c>
      <c r="G76" s="91"/>
      <c r="H76" s="38"/>
      <c r="I76" s="38"/>
      <c r="J76" s="38"/>
      <c r="K76" s="14"/>
      <c r="L76" s="14"/>
      <c r="M76" s="14"/>
      <c r="N76" s="14"/>
      <c r="O76" s="14"/>
      <c r="P76" s="32"/>
      <c r="Q76" s="12">
        <f t="shared" si="2"/>
        <v>0</v>
      </c>
    </row>
    <row r="77" spans="1:18" ht="17.25" customHeight="1">
      <c r="A77" s="4">
        <v>76</v>
      </c>
      <c r="B77" s="15" t="s">
        <v>603</v>
      </c>
      <c r="C77" s="15">
        <v>2002</v>
      </c>
      <c r="D77" s="15" t="s">
        <v>594</v>
      </c>
      <c r="E77" s="14"/>
      <c r="F77" s="14"/>
      <c r="G77" s="14"/>
      <c r="H77" s="14"/>
      <c r="I77" s="14"/>
      <c r="J77" s="14"/>
      <c r="K77" s="12">
        <v>0</v>
      </c>
      <c r="L77" s="14"/>
      <c r="M77" s="14"/>
      <c r="N77" s="14"/>
      <c r="O77" s="14"/>
      <c r="P77" s="32"/>
      <c r="Q77" s="12">
        <f t="shared" si="2"/>
        <v>0</v>
      </c>
    </row>
    <row r="78" spans="1:18">
      <c r="A78" s="4">
        <v>77</v>
      </c>
      <c r="B78" s="15" t="s">
        <v>601</v>
      </c>
      <c r="C78" s="15">
        <v>2002</v>
      </c>
      <c r="D78" s="15" t="s">
        <v>602</v>
      </c>
      <c r="E78" s="14"/>
      <c r="F78" s="14"/>
      <c r="G78" s="14"/>
      <c r="H78" s="14"/>
      <c r="I78" s="14"/>
      <c r="J78" s="14"/>
      <c r="K78" s="12">
        <v>0</v>
      </c>
      <c r="L78" s="14"/>
      <c r="M78" s="14"/>
      <c r="N78" s="14"/>
      <c r="O78" s="14"/>
      <c r="P78" s="32"/>
      <c r="Q78" s="12">
        <f t="shared" si="2"/>
        <v>0</v>
      </c>
    </row>
    <row r="79" spans="1:18">
      <c r="A79" s="4">
        <v>78</v>
      </c>
      <c r="B79" s="15" t="s">
        <v>753</v>
      </c>
      <c r="C79" s="15">
        <v>2003</v>
      </c>
      <c r="D79" s="15" t="s">
        <v>727</v>
      </c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2">
        <v>0</v>
      </c>
      <c r="P79" s="14"/>
      <c r="Q79" s="12">
        <f t="shared" si="2"/>
        <v>0</v>
      </c>
      <c r="R79" s="19"/>
    </row>
    <row r="80" spans="1:18">
      <c r="A80" s="8">
        <v>79</v>
      </c>
      <c r="B80" s="15" t="s">
        <v>162</v>
      </c>
      <c r="C80" s="15">
        <v>2003</v>
      </c>
      <c r="D80" s="15" t="s">
        <v>124</v>
      </c>
      <c r="E80" s="32">
        <v>0</v>
      </c>
      <c r="F80" s="38">
        <v>0</v>
      </c>
      <c r="G80" s="91"/>
      <c r="H80" s="38"/>
      <c r="I80" s="38"/>
      <c r="J80" s="38"/>
      <c r="K80" s="14"/>
      <c r="L80" s="14"/>
      <c r="M80" s="14"/>
      <c r="N80" s="14"/>
      <c r="O80" s="14"/>
      <c r="P80" s="32"/>
      <c r="Q80" s="12">
        <f t="shared" si="2"/>
        <v>0</v>
      </c>
      <c r="R80" s="19"/>
    </row>
    <row r="81" spans="1:19">
      <c r="A81" s="4">
        <v>80</v>
      </c>
      <c r="B81" s="15" t="s">
        <v>476</v>
      </c>
      <c r="C81" s="15">
        <v>2002</v>
      </c>
      <c r="D81" s="15" t="s">
        <v>354</v>
      </c>
      <c r="E81" s="38"/>
      <c r="F81" s="38"/>
      <c r="G81" s="38"/>
      <c r="H81" s="32">
        <v>0</v>
      </c>
      <c r="I81" s="38"/>
      <c r="J81" s="38"/>
      <c r="K81" s="14"/>
      <c r="L81" s="14"/>
      <c r="M81" s="14"/>
      <c r="N81" s="14"/>
      <c r="O81" s="14"/>
      <c r="P81" s="32"/>
      <c r="Q81" s="12">
        <f t="shared" si="2"/>
        <v>0</v>
      </c>
      <c r="R81" s="20"/>
      <c r="S81" s="13"/>
    </row>
    <row r="82" spans="1:19">
      <c r="A82" s="4">
        <v>81</v>
      </c>
      <c r="B82" s="15" t="s">
        <v>151</v>
      </c>
      <c r="C82" s="15">
        <v>2002</v>
      </c>
      <c r="D82" s="15" t="s">
        <v>354</v>
      </c>
      <c r="E82" s="32">
        <v>0</v>
      </c>
      <c r="F82" s="38">
        <v>0</v>
      </c>
      <c r="G82" s="91">
        <v>0</v>
      </c>
      <c r="H82" s="38"/>
      <c r="I82" s="38"/>
      <c r="J82" s="38"/>
      <c r="K82" s="14"/>
      <c r="L82" s="14"/>
      <c r="M82" s="14"/>
      <c r="N82" s="14"/>
      <c r="O82" s="14"/>
      <c r="P82" s="32"/>
      <c r="Q82" s="12">
        <f t="shared" si="2"/>
        <v>0</v>
      </c>
      <c r="R82" s="20"/>
      <c r="S82" s="13"/>
    </row>
    <row r="83" spans="1:19">
      <c r="A83" s="4">
        <v>82</v>
      </c>
      <c r="B83" s="15" t="s">
        <v>736</v>
      </c>
      <c r="C83" s="15">
        <v>2004</v>
      </c>
      <c r="D83" s="15" t="s">
        <v>730</v>
      </c>
      <c r="E83" s="14"/>
      <c r="F83" s="14"/>
      <c r="G83" s="14"/>
      <c r="H83" s="14"/>
      <c r="I83" s="14">
        <v>0</v>
      </c>
      <c r="J83" s="14"/>
      <c r="K83" s="14"/>
      <c r="L83" s="14"/>
      <c r="M83" s="14"/>
      <c r="N83" s="14"/>
      <c r="O83" s="12">
        <v>0</v>
      </c>
      <c r="P83" s="14">
        <v>0</v>
      </c>
      <c r="Q83" s="12">
        <f t="shared" si="2"/>
        <v>0</v>
      </c>
      <c r="R83" s="20"/>
      <c r="S83" s="13"/>
    </row>
    <row r="84" spans="1:19">
      <c r="A84" s="4">
        <v>83</v>
      </c>
      <c r="B84" s="15" t="s">
        <v>156</v>
      </c>
      <c r="C84" s="15">
        <v>2002</v>
      </c>
      <c r="D84" s="15" t="s">
        <v>41</v>
      </c>
      <c r="E84" s="32">
        <v>0</v>
      </c>
      <c r="F84" s="38">
        <v>0</v>
      </c>
      <c r="G84" s="91"/>
      <c r="H84" s="38"/>
      <c r="I84" s="38"/>
      <c r="J84" s="38"/>
      <c r="K84" s="14"/>
      <c r="L84" s="14"/>
      <c r="M84" s="14"/>
      <c r="N84" s="14"/>
      <c r="O84" s="14"/>
      <c r="P84" s="32"/>
      <c r="Q84" s="12">
        <f t="shared" si="2"/>
        <v>0</v>
      </c>
      <c r="R84" s="20"/>
      <c r="S84" s="13"/>
    </row>
    <row r="85" spans="1:19">
      <c r="A85" s="4">
        <v>84</v>
      </c>
      <c r="B85" s="15" t="s">
        <v>540</v>
      </c>
      <c r="C85" s="15">
        <v>2001</v>
      </c>
      <c r="D85" s="15" t="s">
        <v>541</v>
      </c>
      <c r="E85" s="38"/>
      <c r="F85" s="38"/>
      <c r="G85" s="38"/>
      <c r="H85" s="38"/>
      <c r="I85" s="32"/>
      <c r="J85" s="38"/>
      <c r="K85" s="14"/>
      <c r="L85" s="14"/>
      <c r="M85" s="14"/>
      <c r="N85" s="14"/>
      <c r="O85" s="14"/>
      <c r="P85" s="32"/>
      <c r="Q85" s="12">
        <f t="shared" si="2"/>
        <v>0</v>
      </c>
      <c r="R85" s="20"/>
      <c r="S85" s="13"/>
    </row>
    <row r="86" spans="1:19">
      <c r="A86" s="4">
        <v>85</v>
      </c>
      <c r="B86" s="15" t="s">
        <v>341</v>
      </c>
      <c r="C86" s="15">
        <v>2001</v>
      </c>
      <c r="D86" s="15" t="s">
        <v>29</v>
      </c>
      <c r="E86" s="38"/>
      <c r="F86" s="32">
        <v>0</v>
      </c>
      <c r="G86" s="38"/>
      <c r="H86" s="38"/>
      <c r="I86" s="38"/>
      <c r="J86" s="38"/>
      <c r="K86" s="14"/>
      <c r="L86" s="14"/>
      <c r="M86" s="14"/>
      <c r="N86" s="14"/>
      <c r="O86" s="14"/>
      <c r="P86" s="32"/>
      <c r="Q86" s="12">
        <f t="shared" si="2"/>
        <v>0</v>
      </c>
      <c r="R86" s="20"/>
      <c r="S86" s="13"/>
    </row>
    <row r="87" spans="1:19">
      <c r="A87" s="4">
        <v>86</v>
      </c>
      <c r="B87" s="15" t="s">
        <v>110</v>
      </c>
      <c r="C87" s="15">
        <v>2002</v>
      </c>
      <c r="D87" s="15" t="s">
        <v>124</v>
      </c>
      <c r="E87" s="32">
        <v>0</v>
      </c>
      <c r="F87" s="38">
        <v>0</v>
      </c>
      <c r="G87" s="91"/>
      <c r="H87" s="38"/>
      <c r="I87" s="38"/>
      <c r="J87" s="38"/>
      <c r="K87" s="14"/>
      <c r="L87" s="14"/>
      <c r="M87" s="14"/>
      <c r="N87" s="14"/>
      <c r="O87" s="14"/>
      <c r="P87" s="32"/>
      <c r="Q87" s="12">
        <f t="shared" si="2"/>
        <v>0</v>
      </c>
      <c r="R87" s="20"/>
      <c r="S87" s="13"/>
    </row>
    <row r="88" spans="1:19">
      <c r="A88" s="4">
        <v>87</v>
      </c>
      <c r="B88" s="15" t="s">
        <v>546</v>
      </c>
      <c r="C88" s="15">
        <v>2001</v>
      </c>
      <c r="D88" s="15" t="s">
        <v>745</v>
      </c>
      <c r="E88" s="38"/>
      <c r="F88" s="38"/>
      <c r="G88" s="38"/>
      <c r="H88" s="38"/>
      <c r="I88" s="32">
        <v>0</v>
      </c>
      <c r="J88" s="38"/>
      <c r="K88" s="14"/>
      <c r="L88" s="14"/>
      <c r="M88" s="14"/>
      <c r="N88" s="14"/>
      <c r="O88" s="14"/>
      <c r="P88" s="32"/>
      <c r="Q88" s="12">
        <f t="shared" si="2"/>
        <v>0</v>
      </c>
      <c r="R88" s="20"/>
      <c r="S88" s="13"/>
    </row>
    <row r="89" spans="1:19">
      <c r="A89" s="4">
        <v>88</v>
      </c>
      <c r="B89" s="15" t="s">
        <v>433</v>
      </c>
      <c r="C89" s="15">
        <v>2001</v>
      </c>
      <c r="D89" s="15" t="s">
        <v>354</v>
      </c>
      <c r="E89" s="38"/>
      <c r="F89" s="38"/>
      <c r="G89" s="32">
        <v>0</v>
      </c>
      <c r="H89" s="38">
        <v>0</v>
      </c>
      <c r="I89" s="38"/>
      <c r="J89" s="38"/>
      <c r="K89" s="14"/>
      <c r="L89" s="14"/>
      <c r="M89" s="14"/>
      <c r="N89" s="14"/>
      <c r="O89" s="14"/>
      <c r="P89" s="32"/>
      <c r="Q89" s="12">
        <f t="shared" si="2"/>
        <v>0</v>
      </c>
      <c r="R89" s="20"/>
      <c r="S89" s="13"/>
    </row>
    <row r="90" spans="1:19">
      <c r="A90" s="4">
        <v>89</v>
      </c>
      <c r="B90" s="15" t="s">
        <v>680</v>
      </c>
      <c r="C90" s="15">
        <v>2002</v>
      </c>
      <c r="D90" s="15" t="s">
        <v>679</v>
      </c>
      <c r="E90" s="14"/>
      <c r="F90" s="14"/>
      <c r="G90" s="14"/>
      <c r="H90" s="14"/>
      <c r="I90" s="14"/>
      <c r="J90" s="14"/>
      <c r="K90" s="14"/>
      <c r="L90" s="14"/>
      <c r="M90" s="14"/>
      <c r="N90" s="12">
        <v>0</v>
      </c>
      <c r="O90" s="14"/>
      <c r="P90" s="14"/>
      <c r="Q90" s="12">
        <f t="shared" si="2"/>
        <v>0</v>
      </c>
      <c r="R90" s="20"/>
      <c r="S90" s="13"/>
    </row>
    <row r="91" spans="1:19">
      <c r="A91" s="4">
        <v>90</v>
      </c>
      <c r="B91" s="15" t="s">
        <v>749</v>
      </c>
      <c r="C91" s="15">
        <v>2001</v>
      </c>
      <c r="D91" s="15" t="s">
        <v>745</v>
      </c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2">
        <v>0</v>
      </c>
      <c r="P91" s="14">
        <v>0</v>
      </c>
      <c r="Q91" s="12">
        <f t="shared" si="2"/>
        <v>0</v>
      </c>
      <c r="R91" s="20"/>
      <c r="S91" s="13"/>
    </row>
    <row r="92" spans="1:19">
      <c r="A92" s="4">
        <v>91</v>
      </c>
      <c r="B92" s="15" t="s">
        <v>551</v>
      </c>
      <c r="C92" s="15">
        <v>2004</v>
      </c>
      <c r="D92" s="15" t="s">
        <v>503</v>
      </c>
      <c r="E92" s="38"/>
      <c r="F92" s="38"/>
      <c r="G92" s="38"/>
      <c r="H92" s="38"/>
      <c r="I92" s="32">
        <v>0</v>
      </c>
      <c r="J92" s="38"/>
      <c r="K92" s="14"/>
      <c r="L92" s="14"/>
      <c r="M92" s="14"/>
      <c r="N92" s="14"/>
      <c r="O92" s="14"/>
      <c r="P92" s="32"/>
      <c r="Q92" s="12">
        <f t="shared" si="2"/>
        <v>0</v>
      </c>
      <c r="R92" s="20"/>
      <c r="S92" s="13"/>
    </row>
    <row r="93" spans="1:19">
      <c r="A93" s="4">
        <v>92</v>
      </c>
      <c r="B93" s="15" t="s">
        <v>150</v>
      </c>
      <c r="C93" s="15">
        <v>2002</v>
      </c>
      <c r="D93" s="15" t="s">
        <v>124</v>
      </c>
      <c r="E93" s="32">
        <v>0</v>
      </c>
      <c r="F93" s="38"/>
      <c r="G93" s="91"/>
      <c r="H93" s="38"/>
      <c r="I93" s="38"/>
      <c r="J93" s="38"/>
      <c r="K93" s="14"/>
      <c r="L93" s="14"/>
      <c r="M93" s="14"/>
      <c r="N93" s="14"/>
      <c r="O93" s="14"/>
      <c r="P93" s="32"/>
      <c r="Q93" s="12">
        <f t="shared" si="2"/>
        <v>0</v>
      </c>
      <c r="R93" s="13"/>
      <c r="S93" s="13"/>
    </row>
    <row r="94" spans="1:19">
      <c r="A94" s="4">
        <v>93</v>
      </c>
      <c r="B94" s="15" t="s">
        <v>599</v>
      </c>
      <c r="C94" s="15">
        <v>2001</v>
      </c>
      <c r="D94" s="15" t="s">
        <v>595</v>
      </c>
      <c r="E94" s="14"/>
      <c r="F94" s="14"/>
      <c r="G94" s="14"/>
      <c r="H94" s="14"/>
      <c r="I94" s="14"/>
      <c r="J94" s="14"/>
      <c r="K94" s="12">
        <v>0</v>
      </c>
      <c r="L94" s="14"/>
      <c r="M94" s="14"/>
      <c r="N94" s="14"/>
      <c r="O94" s="14"/>
      <c r="P94" s="32"/>
      <c r="Q94" s="12">
        <f t="shared" si="2"/>
        <v>0</v>
      </c>
      <c r="R94" s="13"/>
      <c r="S94" s="13"/>
    </row>
    <row r="95" spans="1:19">
      <c r="A95" s="4">
        <v>94</v>
      </c>
      <c r="B95" s="15" t="s">
        <v>742</v>
      </c>
      <c r="C95" s="15">
        <v>2001</v>
      </c>
      <c r="D95" s="15" t="s">
        <v>743</v>
      </c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2">
        <v>0</v>
      </c>
      <c r="P95" s="14">
        <v>0</v>
      </c>
      <c r="Q95" s="12">
        <f t="shared" si="2"/>
        <v>0</v>
      </c>
    </row>
    <row r="96" spans="1:19">
      <c r="A96" s="4">
        <v>95</v>
      </c>
      <c r="B96" s="15" t="s">
        <v>161</v>
      </c>
      <c r="C96" s="15">
        <v>2001</v>
      </c>
      <c r="D96" s="15" t="s">
        <v>27</v>
      </c>
      <c r="E96" s="32">
        <v>0</v>
      </c>
      <c r="F96" s="38">
        <v>0</v>
      </c>
      <c r="G96" s="91"/>
      <c r="H96" s="38"/>
      <c r="I96" s="38"/>
      <c r="J96" s="38"/>
      <c r="K96" s="14"/>
      <c r="L96" s="14"/>
      <c r="M96" s="14"/>
      <c r="N96" s="14"/>
      <c r="O96" s="14"/>
      <c r="P96" s="32"/>
      <c r="Q96" s="12">
        <f t="shared" si="2"/>
        <v>0</v>
      </c>
    </row>
    <row r="97" spans="1:17">
      <c r="A97" s="4">
        <v>96</v>
      </c>
      <c r="B97" s="15" t="s">
        <v>604</v>
      </c>
      <c r="C97" s="15">
        <v>2002</v>
      </c>
      <c r="D97" s="15" t="s">
        <v>595</v>
      </c>
      <c r="E97" s="14"/>
      <c r="F97" s="14"/>
      <c r="G97" s="14"/>
      <c r="H97" s="14"/>
      <c r="I97" s="14"/>
      <c r="J97" s="14"/>
      <c r="K97" s="12">
        <v>0</v>
      </c>
      <c r="L97" s="14"/>
      <c r="M97" s="14"/>
      <c r="N97" s="14"/>
      <c r="O97" s="14"/>
      <c r="P97" s="32"/>
      <c r="Q97" s="12">
        <f t="shared" si="2"/>
        <v>0</v>
      </c>
    </row>
    <row r="98" spans="1:17">
      <c r="A98" s="4">
        <v>97</v>
      </c>
      <c r="B98" s="15" t="s">
        <v>153</v>
      </c>
      <c r="C98" s="15">
        <v>2002</v>
      </c>
      <c r="D98" s="15" t="s">
        <v>41</v>
      </c>
      <c r="E98" s="32">
        <v>0</v>
      </c>
      <c r="F98" s="38">
        <v>0</v>
      </c>
      <c r="G98" s="91"/>
      <c r="H98" s="38"/>
      <c r="I98" s="38"/>
      <c r="J98" s="38"/>
      <c r="K98" s="14"/>
      <c r="L98" s="14"/>
      <c r="M98" s="14"/>
      <c r="N98" s="14"/>
      <c r="O98" s="14"/>
      <c r="P98" s="32"/>
      <c r="Q98" s="12">
        <f t="shared" si="2"/>
        <v>0</v>
      </c>
    </row>
    <row r="99" spans="1:17">
      <c r="A99" s="4">
        <v>98</v>
      </c>
      <c r="B99" s="15" t="s">
        <v>155</v>
      </c>
      <c r="C99" s="15">
        <v>2002</v>
      </c>
      <c r="D99" s="15" t="s">
        <v>143</v>
      </c>
      <c r="E99" s="32">
        <v>0</v>
      </c>
      <c r="F99" s="38">
        <v>0</v>
      </c>
      <c r="G99" s="91">
        <v>0</v>
      </c>
      <c r="H99" s="38">
        <v>0</v>
      </c>
      <c r="I99" s="38"/>
      <c r="J99" s="38"/>
      <c r="K99" s="14"/>
      <c r="L99" s="14"/>
      <c r="M99" s="14"/>
      <c r="N99" s="14"/>
      <c r="O99" s="14"/>
      <c r="P99" s="32"/>
      <c r="Q99" s="12">
        <f t="shared" si="2"/>
        <v>0</v>
      </c>
    </row>
    <row r="100" spans="1:17">
      <c r="A100" s="4">
        <v>99</v>
      </c>
      <c r="B100" s="15" t="s">
        <v>441</v>
      </c>
      <c r="C100" s="15">
        <v>2001</v>
      </c>
      <c r="D100" s="15" t="s">
        <v>354</v>
      </c>
      <c r="E100" s="38"/>
      <c r="F100" s="38"/>
      <c r="G100" s="32">
        <v>0</v>
      </c>
      <c r="H100" s="38">
        <v>0</v>
      </c>
      <c r="I100" s="38"/>
      <c r="J100" s="38"/>
      <c r="K100" s="14"/>
      <c r="L100" s="14"/>
      <c r="M100" s="14"/>
      <c r="N100" s="14"/>
      <c r="O100" s="14"/>
      <c r="P100" s="32"/>
      <c r="Q100" s="12">
        <f t="shared" si="2"/>
        <v>0</v>
      </c>
    </row>
    <row r="101" spans="1:17">
      <c r="A101" s="4">
        <v>100</v>
      </c>
      <c r="B101" s="15" t="s">
        <v>543</v>
      </c>
      <c r="C101" s="15">
        <v>2001</v>
      </c>
      <c r="D101" s="15" t="s">
        <v>499</v>
      </c>
      <c r="E101" s="38"/>
      <c r="F101" s="38"/>
      <c r="G101" s="38"/>
      <c r="H101" s="38"/>
      <c r="I101" s="32">
        <v>0</v>
      </c>
      <c r="J101" s="38"/>
      <c r="K101" s="14"/>
      <c r="L101" s="14"/>
      <c r="M101" s="14"/>
      <c r="N101" s="14"/>
      <c r="O101" s="14"/>
      <c r="P101" s="32"/>
      <c r="Q101" s="12">
        <f t="shared" si="2"/>
        <v>0</v>
      </c>
    </row>
    <row r="102" spans="1:17">
      <c r="A102" s="21"/>
      <c r="B102" s="13"/>
      <c r="G102" s="30"/>
    </row>
    <row r="103" spans="1:17">
      <c r="A103" s="21"/>
      <c r="B103" s="13"/>
      <c r="G103" s="30"/>
    </row>
    <row r="104" spans="1:17">
      <c r="A104" s="21"/>
      <c r="B104" s="13"/>
      <c r="G104" s="30"/>
    </row>
    <row r="105" spans="1:17">
      <c r="A105" s="21"/>
      <c r="B105" s="13"/>
    </row>
    <row r="106" spans="1:17">
      <c r="A106" s="21"/>
      <c r="B106" s="13"/>
    </row>
    <row r="107" spans="1:17">
      <c r="A107" s="21"/>
      <c r="B107" s="13"/>
    </row>
    <row r="108" spans="1:17">
      <c r="A108" s="21"/>
      <c r="B108" s="13"/>
    </row>
    <row r="109" spans="1:17">
      <c r="A109" s="21"/>
      <c r="B109" s="13"/>
    </row>
    <row r="110" spans="1:17">
      <c r="A110" s="21"/>
      <c r="B110" s="13"/>
    </row>
    <row r="111" spans="1:17">
      <c r="A111" s="21"/>
      <c r="B111" s="13"/>
    </row>
    <row r="112" spans="1:17">
      <c r="A112" s="21"/>
      <c r="B112" s="13"/>
    </row>
    <row r="113" spans="1:10">
      <c r="A113" s="21"/>
      <c r="B113" s="13"/>
    </row>
    <row r="114" spans="1:10">
      <c r="A114" s="21"/>
      <c r="B114" s="13"/>
    </row>
    <row r="115" spans="1:10">
      <c r="A115" s="21"/>
      <c r="B115" s="13"/>
      <c r="G115" s="30"/>
    </row>
    <row r="116" spans="1:10">
      <c r="A116" s="21"/>
      <c r="B116" s="13"/>
      <c r="G116" s="30"/>
    </row>
    <row r="117" spans="1:10">
      <c r="A117" s="21"/>
      <c r="B117" s="13"/>
      <c r="G117" s="30"/>
    </row>
    <row r="118" spans="1:10">
      <c r="A118" s="21"/>
      <c r="B118" s="13" t="s">
        <v>934</v>
      </c>
      <c r="C118" t="s">
        <v>363</v>
      </c>
      <c r="D118" t="s">
        <v>919</v>
      </c>
      <c r="E118">
        <v>292</v>
      </c>
      <c r="F118">
        <v>2002</v>
      </c>
      <c r="G118" s="30">
        <v>1.3333333333333334E-2</v>
      </c>
      <c r="J118">
        <f t="shared" ref="J118:J133" si="3">475*(2*$G$118/G118-1)</f>
        <v>475</v>
      </c>
    </row>
    <row r="119" spans="1:10">
      <c r="A119" s="21"/>
      <c r="B119" s="13" t="s">
        <v>729</v>
      </c>
      <c r="C119" t="s">
        <v>363</v>
      </c>
      <c r="D119" t="s">
        <v>919</v>
      </c>
      <c r="E119">
        <v>277</v>
      </c>
      <c r="F119">
        <v>2003</v>
      </c>
      <c r="G119" s="30">
        <v>1.5231481481481483E-2</v>
      </c>
      <c r="J119">
        <f t="shared" si="3"/>
        <v>356.61094224924011</v>
      </c>
    </row>
    <row r="120" spans="1:10">
      <c r="A120" s="21"/>
      <c r="B120" s="13" t="s">
        <v>144</v>
      </c>
      <c r="C120" t="s">
        <v>918</v>
      </c>
      <c r="D120" t="s">
        <v>919</v>
      </c>
      <c r="E120">
        <v>207</v>
      </c>
      <c r="F120">
        <v>2001</v>
      </c>
      <c r="G120" s="30">
        <v>1.6006944444444445E-2</v>
      </c>
      <c r="J120">
        <f t="shared" si="3"/>
        <v>316.32321041214749</v>
      </c>
    </row>
    <row r="121" spans="1:10">
      <c r="A121" s="21"/>
      <c r="B121" s="13" t="s">
        <v>428</v>
      </c>
      <c r="C121" t="s">
        <v>492</v>
      </c>
      <c r="D121" t="s">
        <v>915</v>
      </c>
      <c r="E121">
        <v>410</v>
      </c>
      <c r="F121">
        <v>2002</v>
      </c>
      <c r="G121" s="30">
        <v>1.6296296296296295E-2</v>
      </c>
      <c r="J121">
        <f t="shared" si="3"/>
        <v>302.27272727272742</v>
      </c>
    </row>
    <row r="122" spans="1:10">
      <c r="A122" s="21"/>
      <c r="B122" s="13" t="s">
        <v>539</v>
      </c>
      <c r="C122" t="s">
        <v>121</v>
      </c>
      <c r="D122" t="s">
        <v>916</v>
      </c>
      <c r="E122">
        <v>426</v>
      </c>
      <c r="F122">
        <v>2002</v>
      </c>
      <c r="G122" s="30">
        <v>1.6643518518518519E-2</v>
      </c>
      <c r="J122">
        <f t="shared" si="3"/>
        <v>286.05702364395</v>
      </c>
    </row>
    <row r="123" spans="1:10">
      <c r="A123" s="21"/>
      <c r="B123" s="13" t="s">
        <v>600</v>
      </c>
      <c r="C123" t="s">
        <v>497</v>
      </c>
      <c r="D123" t="s">
        <v>919</v>
      </c>
      <c r="E123">
        <v>613</v>
      </c>
      <c r="F123">
        <v>2003</v>
      </c>
      <c r="G123" s="30">
        <v>1.8020833333333333E-2</v>
      </c>
      <c r="J123">
        <f t="shared" si="3"/>
        <v>227.89017341040469</v>
      </c>
    </row>
    <row r="124" spans="1:10">
      <c r="A124" s="21"/>
      <c r="B124" s="13" t="s">
        <v>552</v>
      </c>
      <c r="C124" t="s">
        <v>497</v>
      </c>
      <c r="D124" t="s">
        <v>919</v>
      </c>
      <c r="E124">
        <v>610</v>
      </c>
      <c r="F124">
        <v>2003</v>
      </c>
      <c r="G124" s="30">
        <v>1.8738425925925926E-2</v>
      </c>
      <c r="J124">
        <f t="shared" si="3"/>
        <v>200.97282273008031</v>
      </c>
    </row>
    <row r="125" spans="1:10">
      <c r="A125" s="21"/>
      <c r="B125" s="13" t="s">
        <v>550</v>
      </c>
      <c r="C125" t="s">
        <v>363</v>
      </c>
      <c r="D125" t="s">
        <v>919</v>
      </c>
      <c r="E125">
        <v>290</v>
      </c>
      <c r="F125">
        <v>2001</v>
      </c>
      <c r="G125" s="30">
        <v>1.8935185185185183E-2</v>
      </c>
      <c r="J125">
        <f t="shared" si="3"/>
        <v>193.94865525672384</v>
      </c>
    </row>
    <row r="126" spans="1:10">
      <c r="A126" s="21"/>
      <c r="B126" s="13" t="s">
        <v>87</v>
      </c>
      <c r="C126" t="s">
        <v>359</v>
      </c>
      <c r="D126" t="s">
        <v>916</v>
      </c>
      <c r="E126">
        <v>189</v>
      </c>
      <c r="F126">
        <v>2002</v>
      </c>
      <c r="G126" s="30">
        <v>2.0046296296296295E-2</v>
      </c>
      <c r="J126">
        <f t="shared" si="3"/>
        <v>156.87066974595848</v>
      </c>
    </row>
    <row r="127" spans="1:10">
      <c r="A127" s="21"/>
      <c r="B127" s="13" t="s">
        <v>82</v>
      </c>
      <c r="C127" t="s">
        <v>499</v>
      </c>
      <c r="D127" t="s">
        <v>919</v>
      </c>
      <c r="E127">
        <v>563</v>
      </c>
      <c r="F127">
        <v>2001</v>
      </c>
      <c r="G127" s="30">
        <v>2.0196759259259258E-2</v>
      </c>
      <c r="J127">
        <f t="shared" si="3"/>
        <v>152.16332378223504</v>
      </c>
    </row>
    <row r="128" spans="1:10">
      <c r="A128" s="21"/>
      <c r="B128" s="13" t="s">
        <v>545</v>
      </c>
      <c r="C128" t="s">
        <v>492</v>
      </c>
      <c r="D128" t="s">
        <v>919</v>
      </c>
      <c r="E128">
        <v>403</v>
      </c>
      <c r="F128">
        <v>2001</v>
      </c>
      <c r="G128" s="30">
        <v>2.148148148148148E-2</v>
      </c>
      <c r="J128">
        <f t="shared" si="3"/>
        <v>114.65517241379322</v>
      </c>
    </row>
    <row r="129" spans="1:10">
      <c r="A129" s="21"/>
      <c r="B129" s="13" t="s">
        <v>542</v>
      </c>
      <c r="C129" t="s">
        <v>496</v>
      </c>
      <c r="D129" t="s">
        <v>919</v>
      </c>
      <c r="E129">
        <v>378</v>
      </c>
      <c r="F129">
        <v>2001</v>
      </c>
      <c r="G129" s="30">
        <v>2.1666666666666667E-2</v>
      </c>
      <c r="J129">
        <f t="shared" si="3"/>
        <v>109.61538461538464</v>
      </c>
    </row>
    <row r="130" spans="1:10">
      <c r="A130" s="21"/>
      <c r="B130" s="13" t="s">
        <v>152</v>
      </c>
      <c r="C130" t="s">
        <v>488</v>
      </c>
      <c r="D130" t="s">
        <v>919</v>
      </c>
      <c r="E130">
        <v>251</v>
      </c>
      <c r="F130">
        <v>2001</v>
      </c>
      <c r="G130" s="30">
        <v>2.269675925925926E-2</v>
      </c>
      <c r="J130">
        <f t="shared" si="3"/>
        <v>83.082610912799566</v>
      </c>
    </row>
    <row r="131" spans="1:10">
      <c r="A131" s="21"/>
      <c r="B131" s="13" t="s">
        <v>431</v>
      </c>
      <c r="C131" t="s">
        <v>492</v>
      </c>
      <c r="D131" t="s">
        <v>916</v>
      </c>
      <c r="E131">
        <v>408</v>
      </c>
      <c r="F131">
        <v>2002</v>
      </c>
      <c r="G131" s="30">
        <v>2.3414351851851853E-2</v>
      </c>
      <c r="J131">
        <f t="shared" si="3"/>
        <v>65.978744438952049</v>
      </c>
    </row>
    <row r="132" spans="1:10">
      <c r="A132" s="21"/>
      <c r="B132" s="13" t="s">
        <v>547</v>
      </c>
      <c r="C132" t="s">
        <v>121</v>
      </c>
      <c r="D132" t="s">
        <v>916</v>
      </c>
      <c r="E132">
        <v>438</v>
      </c>
      <c r="F132">
        <v>2002</v>
      </c>
      <c r="G132" s="30">
        <v>2.3807870370370368E-2</v>
      </c>
      <c r="J132">
        <f t="shared" si="3"/>
        <v>57.03694701020909</v>
      </c>
    </row>
    <row r="133" spans="1:10">
      <c r="A133" s="21"/>
      <c r="B133" s="13" t="s">
        <v>553</v>
      </c>
      <c r="C133" t="s">
        <v>497</v>
      </c>
      <c r="D133" t="s">
        <v>919</v>
      </c>
      <c r="E133">
        <v>623</v>
      </c>
      <c r="F133">
        <v>2003</v>
      </c>
      <c r="G133" s="30">
        <v>2.5347222222222219E-2</v>
      </c>
      <c r="J133">
        <f t="shared" si="3"/>
        <v>24.726027397260331</v>
      </c>
    </row>
    <row r="134" spans="1:10">
      <c r="A134" s="21"/>
      <c r="B134" s="13" t="s">
        <v>430</v>
      </c>
      <c r="C134" t="s">
        <v>367</v>
      </c>
      <c r="D134" t="s">
        <v>915</v>
      </c>
      <c r="E134">
        <v>477</v>
      </c>
      <c r="F134">
        <v>2004</v>
      </c>
      <c r="G134" s="30">
        <v>2.6863425925925926E-2</v>
      </c>
      <c r="J134">
        <v>0</v>
      </c>
    </row>
    <row r="135" spans="1:10">
      <c r="A135" s="21"/>
      <c r="B135" s="13" t="s">
        <v>935</v>
      </c>
      <c r="C135" t="s">
        <v>488</v>
      </c>
      <c r="D135" t="s">
        <v>916</v>
      </c>
      <c r="E135">
        <v>258</v>
      </c>
      <c r="F135">
        <v>2001</v>
      </c>
      <c r="G135" s="30">
        <v>2.8067129629629626E-2</v>
      </c>
      <c r="J135">
        <v>0</v>
      </c>
    </row>
    <row r="136" spans="1:10">
      <c r="A136" s="21"/>
      <c r="B136" s="13" t="s">
        <v>543</v>
      </c>
      <c r="C136" t="s">
        <v>499</v>
      </c>
      <c r="D136" t="s">
        <v>919</v>
      </c>
      <c r="E136">
        <v>581</v>
      </c>
      <c r="F136">
        <v>2001</v>
      </c>
      <c r="G136" s="30">
        <v>3.1307870370370368E-2</v>
      </c>
      <c r="J136">
        <v>0</v>
      </c>
    </row>
    <row r="137" spans="1:10">
      <c r="A137" s="21"/>
      <c r="B137" s="13" t="s">
        <v>936</v>
      </c>
      <c r="C137" t="s">
        <v>497</v>
      </c>
      <c r="D137" t="s">
        <v>919</v>
      </c>
      <c r="E137">
        <v>616</v>
      </c>
      <c r="F137">
        <v>2004</v>
      </c>
      <c r="G137" s="30">
        <v>3.2997685185185185E-2</v>
      </c>
      <c r="J137">
        <v>0</v>
      </c>
    </row>
    <row r="138" spans="1:10">
      <c r="A138" s="21"/>
      <c r="B138" s="13" t="s">
        <v>551</v>
      </c>
      <c r="C138" t="s">
        <v>503</v>
      </c>
      <c r="D138" t="s">
        <v>919</v>
      </c>
      <c r="E138">
        <v>655</v>
      </c>
      <c r="F138">
        <v>2004</v>
      </c>
      <c r="G138" s="30">
        <v>3.3958333333333333E-2</v>
      </c>
      <c r="J138">
        <v>0</v>
      </c>
    </row>
    <row r="139" spans="1:10">
      <c r="A139" s="21"/>
      <c r="B139" s="13" t="s">
        <v>549</v>
      </c>
      <c r="C139" t="s">
        <v>363</v>
      </c>
      <c r="D139" t="s">
        <v>919</v>
      </c>
      <c r="E139">
        <v>279</v>
      </c>
      <c r="F139">
        <v>2001</v>
      </c>
      <c r="G139" s="30" t="s">
        <v>920</v>
      </c>
      <c r="J139">
        <v>0</v>
      </c>
    </row>
    <row r="140" spans="1:10">
      <c r="A140" s="10">
        <v>1</v>
      </c>
      <c r="B140" s="13" t="s">
        <v>546</v>
      </c>
      <c r="C140" t="s">
        <v>496</v>
      </c>
      <c r="D140" t="s">
        <v>919</v>
      </c>
      <c r="E140">
        <v>381</v>
      </c>
      <c r="F140">
        <v>2001</v>
      </c>
      <c r="G140" s="30" t="s">
        <v>920</v>
      </c>
      <c r="J140">
        <v>0</v>
      </c>
    </row>
    <row r="141" spans="1:10">
      <c r="A141" s="10">
        <v>2</v>
      </c>
      <c r="B141" s="13"/>
      <c r="G141" s="30"/>
    </row>
    <row r="142" spans="1:10">
      <c r="A142" s="10">
        <v>3</v>
      </c>
      <c r="B142" s="13"/>
      <c r="G142" s="30"/>
    </row>
    <row r="143" spans="1:10">
      <c r="A143" s="10">
        <v>4</v>
      </c>
      <c r="B143" s="13"/>
      <c r="G143" s="30"/>
    </row>
    <row r="144" spans="1:10">
      <c r="A144" s="10">
        <v>5</v>
      </c>
      <c r="B144" s="13"/>
      <c r="G144" s="30"/>
    </row>
    <row r="145" spans="1:7">
      <c r="A145" s="10">
        <v>6</v>
      </c>
      <c r="B145" s="13"/>
      <c r="G145" s="30"/>
    </row>
    <row r="146" spans="1:7">
      <c r="A146" s="10">
        <v>7</v>
      </c>
      <c r="B146" s="13"/>
      <c r="G146" s="30"/>
    </row>
    <row r="147" spans="1:7">
      <c r="A147" s="10">
        <v>8</v>
      </c>
      <c r="B147" s="13"/>
      <c r="G147" s="30"/>
    </row>
    <row r="148" spans="1:7">
      <c r="A148" s="10">
        <v>9</v>
      </c>
      <c r="B148" s="13"/>
      <c r="G148" s="30"/>
    </row>
    <row r="149" spans="1:7">
      <c r="A149" s="10">
        <v>10</v>
      </c>
      <c r="B149" s="13"/>
      <c r="G149" s="30"/>
    </row>
    <row r="150" spans="1:7">
      <c r="A150" s="10">
        <v>11</v>
      </c>
      <c r="B150" s="13"/>
      <c r="G150" s="30"/>
    </row>
    <row r="151" spans="1:7">
      <c r="A151" s="10">
        <v>12</v>
      </c>
      <c r="B151" s="13"/>
      <c r="G151" s="30"/>
    </row>
    <row r="152" spans="1:7">
      <c r="A152" s="10">
        <v>13</v>
      </c>
      <c r="B152" s="13"/>
      <c r="G152" s="30"/>
    </row>
    <row r="153" spans="1:7">
      <c r="A153" s="10">
        <v>14</v>
      </c>
      <c r="B153" s="13"/>
      <c r="G153" s="30"/>
    </row>
    <row r="154" spans="1:7">
      <c r="A154" s="10">
        <v>15</v>
      </c>
      <c r="B154" s="13"/>
      <c r="G154" s="30"/>
    </row>
    <row r="155" spans="1:7">
      <c r="A155" s="10">
        <v>16</v>
      </c>
    </row>
    <row r="156" spans="1:7">
      <c r="A156" s="10">
        <v>17</v>
      </c>
    </row>
    <row r="157" spans="1:7">
      <c r="A157" s="10">
        <v>18</v>
      </c>
    </row>
    <row r="158" spans="1:7">
      <c r="A158" s="10">
        <v>19</v>
      </c>
    </row>
    <row r="159" spans="1:7">
      <c r="A159" s="10">
        <v>20</v>
      </c>
    </row>
    <row r="160" spans="1:7">
      <c r="A160" s="10">
        <v>21</v>
      </c>
    </row>
    <row r="161" spans="1:1">
      <c r="A161" s="10">
        <v>22</v>
      </c>
    </row>
    <row r="162" spans="1:1">
      <c r="A162" s="10">
        <v>23</v>
      </c>
    </row>
    <row r="163" spans="1:1">
      <c r="A163" s="21"/>
    </row>
    <row r="164" spans="1:1">
      <c r="A164" s="21"/>
    </row>
    <row r="165" spans="1:1">
      <c r="A165" s="21"/>
    </row>
    <row r="166" spans="1:1">
      <c r="A166" s="21"/>
    </row>
    <row r="167" spans="1:1">
      <c r="A167" s="21"/>
    </row>
    <row r="168" spans="1:1">
      <c r="A168" s="21"/>
    </row>
    <row r="169" spans="1:1">
      <c r="A169" s="21"/>
    </row>
    <row r="170" spans="1:1">
      <c r="A170" s="21"/>
    </row>
    <row r="171" spans="1:1">
      <c r="A171" s="21"/>
    </row>
    <row r="172" spans="1:1">
      <c r="A172" s="21"/>
    </row>
    <row r="173" spans="1:1">
      <c r="A173" s="21"/>
    </row>
    <row r="174" spans="1:1">
      <c r="A174" s="21"/>
    </row>
    <row r="175" spans="1:1">
      <c r="A175" s="21"/>
    </row>
    <row r="176" spans="1:1">
      <c r="A176" s="21"/>
    </row>
    <row r="177" spans="1:1">
      <c r="A177" s="85"/>
    </row>
    <row r="178" spans="1:1">
      <c r="A178" s="85"/>
    </row>
    <row r="179" spans="1:1">
      <c r="A179" s="85"/>
    </row>
    <row r="180" spans="1:1">
      <c r="A180" s="85"/>
    </row>
    <row r="181" spans="1:1">
      <c r="A181" s="85"/>
    </row>
    <row r="182" spans="1:1">
      <c r="A182" s="85"/>
    </row>
    <row r="183" spans="1:1">
      <c r="A183" s="85"/>
    </row>
    <row r="184" spans="1:1">
      <c r="A184" s="85"/>
    </row>
    <row r="185" spans="1:1">
      <c r="A185" s="85"/>
    </row>
    <row r="186" spans="1:1">
      <c r="A186" s="85"/>
    </row>
    <row r="187" spans="1:1">
      <c r="A187" s="85"/>
    </row>
    <row r="188" spans="1:1">
      <c r="A188" s="85"/>
    </row>
    <row r="189" spans="1:1">
      <c r="A189" s="85"/>
    </row>
    <row r="190" spans="1:1">
      <c r="A190" s="85"/>
    </row>
    <row r="191" spans="1:1">
      <c r="A191" s="85"/>
    </row>
    <row r="192" spans="1:1">
      <c r="A192" s="85"/>
    </row>
    <row r="193" spans="1:1">
      <c r="A193" s="85"/>
    </row>
    <row r="194" spans="1:1">
      <c r="A194" s="85"/>
    </row>
    <row r="195" spans="1:1">
      <c r="A195" s="85"/>
    </row>
    <row r="196" spans="1:1">
      <c r="A196" s="85"/>
    </row>
    <row r="197" spans="1:1">
      <c r="A197" s="85"/>
    </row>
    <row r="198" spans="1:1">
      <c r="A198" s="85"/>
    </row>
    <row r="199" spans="1:1">
      <c r="A199" s="85"/>
    </row>
    <row r="200" spans="1:1">
      <c r="A200" s="85"/>
    </row>
    <row r="201" spans="1:1">
      <c r="A201" s="85"/>
    </row>
    <row r="202" spans="1:1">
      <c r="A202" s="85"/>
    </row>
    <row r="203" spans="1:1">
      <c r="A203" s="85"/>
    </row>
    <row r="204" spans="1:1">
      <c r="A204" s="85"/>
    </row>
    <row r="205" spans="1:1">
      <c r="A205" s="85"/>
    </row>
    <row r="213" spans="1:1">
      <c r="A213" s="85"/>
    </row>
    <row r="214" spans="1:1">
      <c r="A214" s="85"/>
    </row>
    <row r="215" spans="1:1">
      <c r="A215" s="85"/>
    </row>
    <row r="216" spans="1:1">
      <c r="A216" s="85"/>
    </row>
    <row r="217" spans="1:1">
      <c r="A217" s="85"/>
    </row>
    <row r="218" spans="1:1">
      <c r="A218" s="85"/>
    </row>
    <row r="219" spans="1:1">
      <c r="A219" s="85"/>
    </row>
    <row r="220" spans="1:1">
      <c r="A220" s="85"/>
    </row>
    <row r="221" spans="1:1">
      <c r="A221" s="85"/>
    </row>
    <row r="222" spans="1:1">
      <c r="A222" s="85"/>
    </row>
    <row r="223" spans="1:1">
      <c r="A223" s="85"/>
    </row>
    <row r="224" spans="1:1">
      <c r="A224" s="85"/>
    </row>
    <row r="225" spans="1:1">
      <c r="A225" s="85"/>
    </row>
    <row r="226" spans="1:1">
      <c r="A226" s="85"/>
    </row>
    <row r="227" spans="1:1">
      <c r="A227" s="85"/>
    </row>
    <row r="228" spans="1:1">
      <c r="A228" s="85"/>
    </row>
    <row r="229" spans="1:1">
      <c r="A229" s="85"/>
    </row>
    <row r="230" spans="1:1">
      <c r="A230" s="85"/>
    </row>
    <row r="231" spans="1:1">
      <c r="A231" s="85"/>
    </row>
    <row r="232" spans="1:1">
      <c r="A232" s="85"/>
    </row>
    <row r="233" spans="1:1">
      <c r="A233" s="85"/>
    </row>
    <row r="234" spans="1:1">
      <c r="A234" s="85"/>
    </row>
    <row r="235" spans="1:1">
      <c r="A235" s="85"/>
    </row>
    <row r="236" spans="1:1">
      <c r="A236" s="85"/>
    </row>
    <row r="237" spans="1:1">
      <c r="A237" s="85"/>
    </row>
    <row r="238" spans="1:1">
      <c r="A238" s="85"/>
    </row>
    <row r="239" spans="1:1">
      <c r="A239" s="85"/>
    </row>
    <row r="240" spans="1:1">
      <c r="A240" s="85"/>
    </row>
    <row r="241" spans="1:1">
      <c r="A241" s="85"/>
    </row>
    <row r="242" spans="1:1">
      <c r="A242" s="85"/>
    </row>
    <row r="243" spans="1:1">
      <c r="A243" s="85"/>
    </row>
    <row r="244" spans="1:1">
      <c r="A244" s="85"/>
    </row>
    <row r="245" spans="1:1">
      <c r="A245" s="85"/>
    </row>
    <row r="246" spans="1:1">
      <c r="A246" s="85"/>
    </row>
    <row r="247" spans="1:1">
      <c r="A247" s="85"/>
    </row>
    <row r="248" spans="1:1">
      <c r="A248" s="85"/>
    </row>
    <row r="249" spans="1:1">
      <c r="A249" s="85"/>
    </row>
    <row r="250" spans="1:1">
      <c r="A250" s="85"/>
    </row>
    <row r="251" spans="1:1">
      <c r="A251" s="85"/>
    </row>
    <row r="252" spans="1:1">
      <c r="A252" s="85"/>
    </row>
    <row r="253" spans="1:1">
      <c r="A253" s="85"/>
    </row>
    <row r="254" spans="1:1">
      <c r="A254" s="85"/>
    </row>
  </sheetData>
  <sortState ref="B2:Q34">
    <sortCondition descending="1" ref="Q2:Q34"/>
  </sortState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42"/>
  <sheetViews>
    <sheetView topLeftCell="A13" workbookViewId="0">
      <selection activeCell="C44" sqref="C44"/>
    </sheetView>
  </sheetViews>
  <sheetFormatPr defaultRowHeight="15"/>
  <cols>
    <col min="1" max="1" width="25" bestFit="1" customWidth="1"/>
    <col min="2" max="2" width="5.5703125" bestFit="1" customWidth="1"/>
    <col min="3" max="3" width="26" bestFit="1" customWidth="1"/>
    <col min="4" max="4" width="8.7109375" customWidth="1"/>
  </cols>
  <sheetData>
    <row r="1" spans="1:15">
      <c r="A1" s="19" t="s">
        <v>131</v>
      </c>
      <c r="D1" s="117" t="s">
        <v>912</v>
      </c>
      <c r="E1" s="118" t="s">
        <v>478</v>
      </c>
      <c r="F1" s="62"/>
      <c r="G1" s="62"/>
      <c r="H1" s="62"/>
      <c r="I1" s="62"/>
      <c r="J1" s="62"/>
      <c r="K1" s="62"/>
      <c r="L1" s="62"/>
      <c r="M1" s="62"/>
      <c r="N1" s="46"/>
      <c r="O1" s="46"/>
    </row>
    <row r="2" spans="1:15">
      <c r="A2" s="15" t="s">
        <v>92</v>
      </c>
      <c r="B2" s="15">
        <v>1998</v>
      </c>
      <c r="C2" s="15" t="s">
        <v>138</v>
      </c>
      <c r="D2" s="38">
        <v>3827</v>
      </c>
      <c r="E2" s="5"/>
    </row>
    <row r="3" spans="1:15">
      <c r="A3" s="15" t="s">
        <v>94</v>
      </c>
      <c r="B3" s="15">
        <v>1999</v>
      </c>
      <c r="C3" s="15" t="s">
        <v>166</v>
      </c>
      <c r="D3" s="32">
        <v>3320</v>
      </c>
      <c r="E3" s="5"/>
    </row>
    <row r="4" spans="1:15">
      <c r="A4" s="15" t="s">
        <v>96</v>
      </c>
      <c r="B4" s="15">
        <v>1998</v>
      </c>
      <c r="C4" s="15" t="s">
        <v>138</v>
      </c>
      <c r="D4" s="38">
        <v>3161</v>
      </c>
      <c r="E4" s="5"/>
    </row>
    <row r="5" spans="1:15">
      <c r="A5" s="15" t="s">
        <v>128</v>
      </c>
      <c r="B5" s="15">
        <v>1999</v>
      </c>
      <c r="C5" s="15" t="s">
        <v>124</v>
      </c>
      <c r="D5" s="32">
        <v>3084</v>
      </c>
      <c r="E5" s="5"/>
    </row>
    <row r="6" spans="1:15">
      <c r="A6" s="15" t="s">
        <v>93</v>
      </c>
      <c r="B6" s="15">
        <v>1998</v>
      </c>
      <c r="C6" s="15" t="s">
        <v>594</v>
      </c>
      <c r="D6" s="38">
        <v>2702</v>
      </c>
      <c r="E6" s="5"/>
    </row>
    <row r="7" spans="1:15">
      <c r="A7" s="15" t="s">
        <v>445</v>
      </c>
      <c r="B7" s="15">
        <v>1999</v>
      </c>
      <c r="C7" s="15" t="s">
        <v>723</v>
      </c>
      <c r="D7" s="32">
        <v>2519</v>
      </c>
      <c r="E7" s="5"/>
    </row>
    <row r="8" spans="1:15">
      <c r="A8" s="15" t="s">
        <v>163</v>
      </c>
      <c r="B8" s="15">
        <v>1999</v>
      </c>
      <c r="C8" s="15" t="s">
        <v>124</v>
      </c>
      <c r="D8" s="32">
        <v>2405</v>
      </c>
      <c r="E8" s="5"/>
    </row>
    <row r="9" spans="1:15">
      <c r="A9" s="15" t="s">
        <v>684</v>
      </c>
      <c r="B9" s="15">
        <v>1999</v>
      </c>
      <c r="C9" s="15" t="s">
        <v>723</v>
      </c>
      <c r="D9" s="32">
        <v>2396</v>
      </c>
      <c r="E9" s="5"/>
    </row>
    <row r="10" spans="1:15">
      <c r="A10" s="15"/>
      <c r="B10" s="15"/>
      <c r="C10" s="15"/>
      <c r="D10" s="32"/>
      <c r="E10" s="5"/>
    </row>
    <row r="11" spans="1:15">
      <c r="A11" s="19" t="s">
        <v>132</v>
      </c>
    </row>
    <row r="12" spans="1:15">
      <c r="A12" s="15" t="s">
        <v>101</v>
      </c>
      <c r="B12" s="15">
        <v>1996</v>
      </c>
      <c r="C12" s="15" t="s">
        <v>184</v>
      </c>
      <c r="D12" s="38">
        <v>4515</v>
      </c>
      <c r="E12" s="5"/>
    </row>
    <row r="13" spans="1:15">
      <c r="A13" s="15" t="s">
        <v>195</v>
      </c>
      <c r="B13" s="15">
        <v>1997</v>
      </c>
      <c r="C13" s="15" t="s">
        <v>29</v>
      </c>
      <c r="D13" s="38">
        <v>3582</v>
      </c>
      <c r="E13" s="5"/>
      <c r="F13" s="56"/>
    </row>
    <row r="14" spans="1:15">
      <c r="A14" s="15" t="s">
        <v>104</v>
      </c>
      <c r="B14" s="15">
        <v>1997</v>
      </c>
      <c r="C14" s="15" t="s">
        <v>184</v>
      </c>
      <c r="D14" s="32">
        <v>3408.4054529463501</v>
      </c>
      <c r="E14" s="5"/>
      <c r="F14" s="56"/>
    </row>
    <row r="15" spans="1:15">
      <c r="A15" s="15" t="s">
        <v>105</v>
      </c>
      <c r="B15" s="15">
        <v>1997</v>
      </c>
      <c r="C15" s="15" t="s">
        <v>745</v>
      </c>
      <c r="D15" s="32">
        <v>3403</v>
      </c>
      <c r="E15" s="5"/>
    </row>
    <row r="16" spans="1:15">
      <c r="A16" s="15" t="s">
        <v>204</v>
      </c>
      <c r="B16" s="15">
        <v>1997</v>
      </c>
      <c r="C16" s="15" t="s">
        <v>219</v>
      </c>
      <c r="D16" s="32">
        <v>3135</v>
      </c>
      <c r="E16" s="5"/>
    </row>
    <row r="17" spans="1:5">
      <c r="A17" s="15" t="s">
        <v>458</v>
      </c>
      <c r="B17" s="15">
        <v>1997</v>
      </c>
      <c r="C17" s="15" t="s">
        <v>138</v>
      </c>
      <c r="D17" s="32">
        <v>3005</v>
      </c>
      <c r="E17" s="5"/>
    </row>
    <row r="18" spans="1:5">
      <c r="A18" s="15" t="s">
        <v>106</v>
      </c>
      <c r="B18" s="15">
        <v>1997</v>
      </c>
      <c r="C18" s="15" t="s">
        <v>745</v>
      </c>
      <c r="D18" s="32">
        <v>2783</v>
      </c>
      <c r="E18" s="5"/>
    </row>
    <row r="19" spans="1:5">
      <c r="A19" s="15" t="s">
        <v>465</v>
      </c>
      <c r="B19" s="15">
        <v>1996</v>
      </c>
      <c r="C19" s="15" t="s">
        <v>354</v>
      </c>
      <c r="D19" s="32">
        <v>2535</v>
      </c>
      <c r="E19" s="5"/>
    </row>
    <row r="20" spans="1:5">
      <c r="A20" s="15"/>
      <c r="B20" s="15"/>
      <c r="C20" s="15"/>
      <c r="D20" s="125"/>
      <c r="E20" s="5"/>
    </row>
    <row r="21" spans="1:5">
      <c r="A21" s="119" t="s">
        <v>133</v>
      </c>
    </row>
    <row r="22" spans="1:5">
      <c r="A22" s="23" t="s">
        <v>38</v>
      </c>
      <c r="B22" s="46">
        <v>1998</v>
      </c>
      <c r="C22" s="23" t="s">
        <v>184</v>
      </c>
      <c r="D22" s="32">
        <v>3764.9934640522874</v>
      </c>
      <c r="E22" s="5"/>
    </row>
    <row r="23" spans="1:5">
      <c r="A23" s="23" t="s">
        <v>39</v>
      </c>
      <c r="B23" s="46">
        <v>1998</v>
      </c>
      <c r="C23" s="23" t="s">
        <v>367</v>
      </c>
      <c r="D23" s="32">
        <v>3616</v>
      </c>
      <c r="E23" s="5"/>
    </row>
    <row r="24" spans="1:5">
      <c r="A24" s="23" t="s">
        <v>260</v>
      </c>
      <c r="B24" s="23">
        <v>1999</v>
      </c>
      <c r="C24" s="23" t="s">
        <v>138</v>
      </c>
      <c r="D24" s="32">
        <v>3540</v>
      </c>
      <c r="E24" s="5"/>
    </row>
    <row r="25" spans="1:5">
      <c r="A25" s="23" t="s">
        <v>261</v>
      </c>
      <c r="B25" s="23">
        <v>1999</v>
      </c>
      <c r="C25" s="23" t="s">
        <v>124</v>
      </c>
      <c r="D25" s="32">
        <v>3263</v>
      </c>
      <c r="E25" s="5"/>
    </row>
    <row r="26" spans="1:5">
      <c r="A26" s="23" t="s">
        <v>382</v>
      </c>
      <c r="B26" s="23">
        <v>2000</v>
      </c>
      <c r="C26" s="15" t="s">
        <v>723</v>
      </c>
      <c r="D26" s="32">
        <v>2785</v>
      </c>
      <c r="E26" s="5"/>
    </row>
    <row r="27" spans="1:5">
      <c r="A27" s="23" t="s">
        <v>20</v>
      </c>
      <c r="B27" s="23">
        <v>2000</v>
      </c>
      <c r="C27" s="23" t="s">
        <v>138</v>
      </c>
      <c r="D27" s="32">
        <v>2761</v>
      </c>
      <c r="E27" s="5"/>
    </row>
    <row r="28" spans="1:5">
      <c r="A28" s="23" t="s">
        <v>381</v>
      </c>
      <c r="B28" s="23">
        <v>1999</v>
      </c>
      <c r="C28" s="23" t="s">
        <v>138</v>
      </c>
      <c r="D28" s="32">
        <v>2527</v>
      </c>
      <c r="E28" s="5"/>
    </row>
    <row r="29" spans="1:5">
      <c r="A29" s="23" t="s">
        <v>40</v>
      </c>
      <c r="B29" s="46">
        <v>1998</v>
      </c>
      <c r="C29" s="23" t="s">
        <v>367</v>
      </c>
      <c r="D29" s="32">
        <v>2234.5964912280701</v>
      </c>
      <c r="E29" s="5"/>
    </row>
    <row r="30" spans="1:5">
      <c r="A30" s="23"/>
      <c r="B30" s="23"/>
      <c r="C30" s="23"/>
      <c r="D30" s="32"/>
      <c r="E30" s="5"/>
    </row>
    <row r="31" spans="1:5">
      <c r="A31" s="19" t="s">
        <v>134</v>
      </c>
    </row>
    <row r="32" spans="1:5">
      <c r="A32" s="34" t="s">
        <v>47</v>
      </c>
      <c r="B32" s="15">
        <v>1996</v>
      </c>
      <c r="C32" s="15" t="s">
        <v>138</v>
      </c>
      <c r="D32" s="32">
        <v>4548</v>
      </c>
      <c r="E32" s="5"/>
    </row>
    <row r="33" spans="1:5">
      <c r="A33" s="15" t="s">
        <v>48</v>
      </c>
      <c r="B33" s="15">
        <v>1996</v>
      </c>
      <c r="C33" s="15" t="s">
        <v>138</v>
      </c>
      <c r="D33" s="32">
        <v>4354</v>
      </c>
      <c r="E33" s="5"/>
    </row>
    <row r="34" spans="1:5">
      <c r="A34" s="34" t="s">
        <v>45</v>
      </c>
      <c r="B34" s="15">
        <v>1996</v>
      </c>
      <c r="C34" s="15" t="s">
        <v>184</v>
      </c>
      <c r="D34" s="32">
        <v>3885</v>
      </c>
      <c r="E34" s="5"/>
    </row>
    <row r="35" spans="1:5">
      <c r="A35" s="23" t="s">
        <v>53</v>
      </c>
      <c r="B35" s="46">
        <v>1997</v>
      </c>
      <c r="C35" s="23" t="s">
        <v>367</v>
      </c>
      <c r="D35" s="32">
        <v>3878</v>
      </c>
      <c r="E35" s="5"/>
    </row>
    <row r="36" spans="1:5">
      <c r="A36" s="15" t="s">
        <v>61</v>
      </c>
      <c r="B36" s="15">
        <v>1996</v>
      </c>
      <c r="C36" s="15" t="s">
        <v>44</v>
      </c>
      <c r="D36" s="32">
        <v>3460</v>
      </c>
      <c r="E36" s="5"/>
    </row>
    <row r="37" spans="1:5">
      <c r="A37" s="23" t="s">
        <v>49</v>
      </c>
      <c r="B37" s="46">
        <v>1997</v>
      </c>
      <c r="C37" s="23" t="s">
        <v>184</v>
      </c>
      <c r="D37" s="32">
        <v>3355</v>
      </c>
      <c r="E37" s="5"/>
    </row>
    <row r="38" spans="1:5">
      <c r="A38" s="23" t="s">
        <v>126</v>
      </c>
      <c r="B38" s="46">
        <v>1997</v>
      </c>
      <c r="C38" s="23" t="s">
        <v>136</v>
      </c>
      <c r="D38" s="32">
        <v>3133</v>
      </c>
      <c r="E38" s="5"/>
    </row>
    <row r="39" spans="1:5">
      <c r="A39" s="23" t="s">
        <v>405</v>
      </c>
      <c r="B39" s="46">
        <v>1997</v>
      </c>
      <c r="C39" s="23" t="s">
        <v>380</v>
      </c>
      <c r="D39" s="32">
        <v>2900</v>
      </c>
      <c r="E39" s="5"/>
    </row>
    <row r="40" spans="1:5">
      <c r="A40" s="26"/>
      <c r="B40" s="120"/>
      <c r="C40" s="27"/>
      <c r="D40" s="121"/>
      <c r="E40" s="13"/>
    </row>
    <row r="41" spans="1:5">
      <c r="A41" s="27"/>
      <c r="B41" s="120"/>
      <c r="C41" s="27"/>
      <c r="D41" s="121"/>
      <c r="E41" s="13"/>
    </row>
    <row r="42" spans="1:5">
      <c r="A42" s="27"/>
      <c r="B42" s="120"/>
      <c r="C42" s="27"/>
      <c r="D42" s="121"/>
      <c r="E42" s="13"/>
    </row>
  </sheetData>
  <sortState ref="A23:E31">
    <sortCondition descending="1" ref="D23:D31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06"/>
  <sheetViews>
    <sheetView workbookViewId="0">
      <selection activeCell="Q5" sqref="Q5"/>
    </sheetView>
  </sheetViews>
  <sheetFormatPr defaultRowHeight="15"/>
  <cols>
    <col min="1" max="1" width="3" bestFit="1" customWidth="1"/>
    <col min="2" max="2" width="22.28515625" bestFit="1" customWidth="1"/>
    <col min="3" max="3" width="5.5703125" bestFit="1" customWidth="1"/>
    <col min="4" max="4" width="26" bestFit="1" customWidth="1"/>
    <col min="5" max="5" width="8.5703125" bestFit="1" customWidth="1"/>
    <col min="6" max="6" width="6.28515625" customWidth="1"/>
    <col min="7" max="7" width="7.85546875" customWidth="1"/>
    <col min="8" max="8" width="9" customWidth="1"/>
    <col min="9" max="9" width="5.42578125" customWidth="1"/>
    <col min="10" max="10" width="7.28515625" customWidth="1"/>
    <col min="11" max="11" width="6.42578125" bestFit="1" customWidth="1"/>
    <col min="12" max="12" width="6.5703125" customWidth="1"/>
    <col min="13" max="13" width="6.140625" customWidth="1"/>
    <col min="14" max="14" width="7.5703125" customWidth="1"/>
    <col min="15" max="15" width="8" customWidth="1"/>
    <col min="17" max="17" width="9.5703125" bestFit="1" customWidth="1"/>
  </cols>
  <sheetData>
    <row r="1" spans="1:17">
      <c r="A1" s="1" t="s">
        <v>0</v>
      </c>
      <c r="B1" s="1" t="s">
        <v>1</v>
      </c>
      <c r="C1" s="1" t="s">
        <v>2</v>
      </c>
      <c r="D1" s="9" t="s">
        <v>3</v>
      </c>
      <c r="E1" s="101" t="s">
        <v>905</v>
      </c>
      <c r="F1" s="101" t="s">
        <v>906</v>
      </c>
      <c r="G1" s="101" t="s">
        <v>907</v>
      </c>
      <c r="H1" s="101" t="s">
        <v>908</v>
      </c>
      <c r="I1" s="101" t="s">
        <v>8</v>
      </c>
      <c r="J1" s="101" t="s">
        <v>9</v>
      </c>
      <c r="K1" s="101" t="s">
        <v>135</v>
      </c>
      <c r="L1" s="101" t="s">
        <v>14</v>
      </c>
      <c r="M1" s="101" t="s">
        <v>10</v>
      </c>
      <c r="N1" s="101" t="s">
        <v>10</v>
      </c>
      <c r="O1" s="101" t="s">
        <v>909</v>
      </c>
      <c r="P1" s="101" t="s">
        <v>910</v>
      </c>
      <c r="Q1" s="102" t="s">
        <v>904</v>
      </c>
    </row>
    <row r="2" spans="1:17">
      <c r="A2" s="4">
        <v>1</v>
      </c>
      <c r="B2" s="14" t="s">
        <v>94</v>
      </c>
      <c r="C2" s="14">
        <v>1999</v>
      </c>
      <c r="D2" s="14" t="s">
        <v>166</v>
      </c>
      <c r="E2" s="93">
        <v>280.21935483870959</v>
      </c>
      <c r="F2" s="38">
        <v>539</v>
      </c>
      <c r="G2" s="38">
        <v>570</v>
      </c>
      <c r="H2" s="46">
        <v>471</v>
      </c>
      <c r="I2" s="38">
        <v>536</v>
      </c>
      <c r="J2" s="38"/>
      <c r="K2" s="46">
        <v>284</v>
      </c>
      <c r="L2" s="46">
        <v>476</v>
      </c>
      <c r="M2" s="38">
        <v>570</v>
      </c>
      <c r="N2" s="46">
        <v>481</v>
      </c>
      <c r="O2" s="38">
        <v>505</v>
      </c>
      <c r="P2" s="32">
        <v>600</v>
      </c>
      <c r="Q2" s="32">
        <f>E2+F2+G2+H2+I2+J2+K2+L2+M2+O2+P2-E2-H2-K2-L2</f>
        <v>3320</v>
      </c>
    </row>
    <row r="3" spans="1:17">
      <c r="A3" s="4">
        <v>2</v>
      </c>
      <c r="B3" s="14" t="s">
        <v>128</v>
      </c>
      <c r="C3" s="14">
        <v>1999</v>
      </c>
      <c r="D3" s="14" t="s">
        <v>124</v>
      </c>
      <c r="E3" s="93">
        <v>225.79710144927523</v>
      </c>
      <c r="F3" s="38">
        <v>570</v>
      </c>
      <c r="G3" s="46">
        <v>324</v>
      </c>
      <c r="H3" s="38">
        <v>376</v>
      </c>
      <c r="I3" s="38">
        <v>570</v>
      </c>
      <c r="J3" s="38"/>
      <c r="K3" s="38">
        <v>398</v>
      </c>
      <c r="L3" s="38">
        <v>570</v>
      </c>
      <c r="M3" s="46">
        <v>355</v>
      </c>
      <c r="N3" s="46">
        <v>0</v>
      </c>
      <c r="O3" s="38">
        <v>600</v>
      </c>
      <c r="P3" s="93">
        <v>293</v>
      </c>
      <c r="Q3" s="32">
        <f>E3+F3+G3+H3+I3+J3+K3+L3+M3+N3+O3-E3-G3-M3</f>
        <v>3084</v>
      </c>
    </row>
    <row r="4" spans="1:17">
      <c r="A4" s="4">
        <v>3</v>
      </c>
      <c r="B4" s="14" t="s">
        <v>445</v>
      </c>
      <c r="C4" s="14">
        <v>1999</v>
      </c>
      <c r="D4" s="14" t="s">
        <v>723</v>
      </c>
      <c r="E4" s="14"/>
      <c r="F4" s="14"/>
      <c r="G4" s="93">
        <v>235.77272727272737</v>
      </c>
      <c r="H4" s="46">
        <v>89</v>
      </c>
      <c r="I4" s="38">
        <v>329</v>
      </c>
      <c r="J4" s="38">
        <v>483</v>
      </c>
      <c r="K4" s="14"/>
      <c r="L4" s="14"/>
      <c r="M4" s="38">
        <v>267</v>
      </c>
      <c r="N4" s="38">
        <v>570</v>
      </c>
      <c r="O4" s="38">
        <v>474</v>
      </c>
      <c r="P4" s="32">
        <v>396.22641509433964</v>
      </c>
      <c r="Q4" s="32">
        <f>E4+F4+H4+I4+J4+K4+L4+M4+N4+O4+P4-H4</f>
        <v>2519.2264150943397</v>
      </c>
    </row>
    <row r="5" spans="1:17">
      <c r="A5" s="4">
        <v>4</v>
      </c>
      <c r="B5" s="15" t="s">
        <v>684</v>
      </c>
      <c r="C5" s="15">
        <v>1999</v>
      </c>
      <c r="D5" s="15" t="s">
        <v>723</v>
      </c>
      <c r="E5" s="14"/>
      <c r="F5" s="14"/>
      <c r="G5" s="93">
        <v>175.61514195583601</v>
      </c>
      <c r="H5" s="46">
        <v>33</v>
      </c>
      <c r="I5" s="38">
        <v>176</v>
      </c>
      <c r="J5" s="38">
        <v>600</v>
      </c>
      <c r="K5" s="14"/>
      <c r="L5" s="14"/>
      <c r="M5" s="38">
        <v>208</v>
      </c>
      <c r="N5" s="38">
        <v>413</v>
      </c>
      <c r="O5" s="38">
        <v>582</v>
      </c>
      <c r="P5" s="32">
        <v>416.88888888888886</v>
      </c>
      <c r="Q5" s="32">
        <f>E5+F5+G5+H5+I5+J5+K5+L5+M5+N5+O5+P5-G5-H5</f>
        <v>2395.8888888888887</v>
      </c>
    </row>
    <row r="6" spans="1:17">
      <c r="A6" s="4">
        <v>5</v>
      </c>
      <c r="B6" s="15" t="s">
        <v>78</v>
      </c>
      <c r="C6" s="15">
        <v>2000</v>
      </c>
      <c r="D6" s="15" t="s">
        <v>119</v>
      </c>
      <c r="E6" s="93">
        <v>154.48598130841106</v>
      </c>
      <c r="F6" s="38">
        <v>488</v>
      </c>
      <c r="G6" s="38">
        <v>370</v>
      </c>
      <c r="H6" s="38">
        <v>384</v>
      </c>
      <c r="I6" s="38">
        <v>390</v>
      </c>
      <c r="J6" s="38"/>
      <c r="K6" s="46">
        <v>323</v>
      </c>
      <c r="L6" s="38">
        <v>329</v>
      </c>
      <c r="M6" s="38"/>
      <c r="N6" s="38"/>
      <c r="O6" s="38">
        <v>422</v>
      </c>
      <c r="P6" s="93">
        <v>262</v>
      </c>
      <c r="Q6" s="32">
        <f>E6+F6+G6+H6+I6+J6+L6+M6+N6+O6-E6</f>
        <v>2383</v>
      </c>
    </row>
    <row r="7" spans="1:17">
      <c r="A7" s="4">
        <v>6</v>
      </c>
      <c r="B7" s="15" t="s">
        <v>97</v>
      </c>
      <c r="C7" s="15">
        <v>1999</v>
      </c>
      <c r="D7" s="15" t="s">
        <v>44</v>
      </c>
      <c r="E7" s="93">
        <v>20.165696372592766</v>
      </c>
      <c r="F7" s="38">
        <v>331</v>
      </c>
      <c r="G7" s="46">
        <v>0</v>
      </c>
      <c r="H7" s="38">
        <v>399</v>
      </c>
      <c r="I7" s="46">
        <v>280</v>
      </c>
      <c r="J7" s="38"/>
      <c r="K7" s="38">
        <v>299</v>
      </c>
      <c r="L7" s="46">
        <v>232</v>
      </c>
      <c r="M7" s="38">
        <v>289</v>
      </c>
      <c r="N7" s="38">
        <v>556</v>
      </c>
      <c r="O7" s="38">
        <v>282</v>
      </c>
      <c r="P7" s="93">
        <v>0</v>
      </c>
      <c r="Q7" s="32">
        <f>E7+F7+G7+H7+I7+J7+K7+L7+M7+N7+O7+P7-E7-I7-L7</f>
        <v>2156</v>
      </c>
    </row>
    <row r="8" spans="1:17">
      <c r="A8" s="4">
        <v>7</v>
      </c>
      <c r="B8" s="15" t="s">
        <v>163</v>
      </c>
      <c r="C8" s="15">
        <v>1999</v>
      </c>
      <c r="D8" s="15" t="s">
        <v>124</v>
      </c>
      <c r="E8" s="32">
        <v>570</v>
      </c>
      <c r="F8" s="38">
        <v>507</v>
      </c>
      <c r="G8" s="38">
        <v>32</v>
      </c>
      <c r="H8" s="38">
        <v>570</v>
      </c>
      <c r="I8" s="38">
        <v>91</v>
      </c>
      <c r="J8" s="38">
        <v>274</v>
      </c>
      <c r="K8" s="46">
        <v>0</v>
      </c>
      <c r="L8" s="38"/>
      <c r="M8" s="38"/>
      <c r="N8" s="38"/>
      <c r="O8" s="38"/>
      <c r="P8" s="35"/>
      <c r="Q8" s="32">
        <f t="shared" ref="Q8:Q13" si="0">E8+F8+G8+H8+I8+J8+K8+L8+M8+N8+O8+P8</f>
        <v>2044</v>
      </c>
    </row>
    <row r="9" spans="1:17">
      <c r="A9" s="4">
        <v>8</v>
      </c>
      <c r="B9" s="15" t="s">
        <v>555</v>
      </c>
      <c r="C9" s="15">
        <v>1999</v>
      </c>
      <c r="D9" s="15" t="s">
        <v>121</v>
      </c>
      <c r="E9" s="14"/>
      <c r="F9" s="14"/>
      <c r="G9" s="95"/>
      <c r="H9" s="14"/>
      <c r="I9" s="32">
        <v>77</v>
      </c>
      <c r="J9" s="38">
        <v>544</v>
      </c>
      <c r="K9" s="38">
        <v>600</v>
      </c>
      <c r="L9" s="38"/>
      <c r="M9" s="38"/>
      <c r="N9" s="38"/>
      <c r="O9" s="38">
        <v>561</v>
      </c>
      <c r="P9" s="32">
        <v>0</v>
      </c>
      <c r="Q9" s="32">
        <f t="shared" si="0"/>
        <v>1782</v>
      </c>
    </row>
    <row r="10" spans="1:17">
      <c r="A10" s="4">
        <v>9</v>
      </c>
      <c r="B10" s="15" t="s">
        <v>118</v>
      </c>
      <c r="C10" s="15">
        <v>1999</v>
      </c>
      <c r="D10" s="15" t="s">
        <v>352</v>
      </c>
      <c r="E10" s="32">
        <v>0</v>
      </c>
      <c r="F10" s="38">
        <v>378</v>
      </c>
      <c r="G10" s="38">
        <v>0</v>
      </c>
      <c r="H10" s="38">
        <v>466</v>
      </c>
      <c r="I10" s="38">
        <v>322</v>
      </c>
      <c r="J10" s="38"/>
      <c r="K10" s="38"/>
      <c r="L10" s="38"/>
      <c r="M10" s="38"/>
      <c r="N10" s="38"/>
      <c r="O10" s="38">
        <v>379</v>
      </c>
      <c r="P10" s="32">
        <v>0</v>
      </c>
      <c r="Q10" s="32">
        <f t="shared" si="0"/>
        <v>1545</v>
      </c>
    </row>
    <row r="11" spans="1:17">
      <c r="A11" s="4">
        <v>10</v>
      </c>
      <c r="B11" s="15" t="s">
        <v>609</v>
      </c>
      <c r="C11" s="15">
        <v>2000</v>
      </c>
      <c r="D11" s="15" t="s">
        <v>592</v>
      </c>
      <c r="E11" s="14"/>
      <c r="F11" s="14"/>
      <c r="G11" s="14"/>
      <c r="H11" s="14"/>
      <c r="I11" s="14"/>
      <c r="J11" s="14"/>
      <c r="K11" s="32">
        <v>551.57629255989912</v>
      </c>
      <c r="L11" s="38"/>
      <c r="M11" s="38">
        <v>344</v>
      </c>
      <c r="N11" s="38">
        <v>340</v>
      </c>
      <c r="O11" s="38">
        <v>294</v>
      </c>
      <c r="P11" s="32">
        <v>0</v>
      </c>
      <c r="Q11" s="32">
        <f t="shared" si="0"/>
        <v>1529.5762925598992</v>
      </c>
    </row>
    <row r="12" spans="1:17">
      <c r="A12" s="4">
        <v>11</v>
      </c>
      <c r="B12" s="15" t="s">
        <v>611</v>
      </c>
      <c r="C12" s="15">
        <v>2000</v>
      </c>
      <c r="D12" s="15" t="s">
        <v>589</v>
      </c>
      <c r="E12" s="14"/>
      <c r="F12" s="14"/>
      <c r="G12" s="14"/>
      <c r="H12" s="14"/>
      <c r="I12" s="14"/>
      <c r="J12" s="38">
        <v>539</v>
      </c>
      <c r="K12" s="32">
        <v>415.79532814238019</v>
      </c>
      <c r="L12" s="38">
        <v>286</v>
      </c>
      <c r="M12" s="38"/>
      <c r="N12" s="38"/>
      <c r="O12" s="38"/>
      <c r="P12" s="35"/>
      <c r="Q12" s="32">
        <f t="shared" si="0"/>
        <v>1240.7953281423802</v>
      </c>
    </row>
    <row r="13" spans="1:17">
      <c r="A13" s="4">
        <v>12</v>
      </c>
      <c r="B13" s="15" t="s">
        <v>610</v>
      </c>
      <c r="C13" s="15"/>
      <c r="D13" s="15" t="s">
        <v>738</v>
      </c>
      <c r="E13" s="14"/>
      <c r="F13" s="14"/>
      <c r="G13" s="14"/>
      <c r="H13" s="14"/>
      <c r="I13" s="14"/>
      <c r="J13" s="14"/>
      <c r="K13" s="14">
        <v>457</v>
      </c>
      <c r="L13" s="14"/>
      <c r="M13" s="38"/>
      <c r="N13" s="38"/>
      <c r="O13" s="38">
        <v>397</v>
      </c>
      <c r="P13" s="32">
        <v>291.42857142857133</v>
      </c>
      <c r="Q13" s="32">
        <f t="shared" si="0"/>
        <v>1145.4285714285713</v>
      </c>
    </row>
    <row r="14" spans="1:17">
      <c r="A14" s="4">
        <v>13</v>
      </c>
      <c r="B14" s="15" t="s">
        <v>446</v>
      </c>
      <c r="C14" s="15">
        <v>2000</v>
      </c>
      <c r="D14" s="15" t="s">
        <v>723</v>
      </c>
      <c r="E14" s="14"/>
      <c r="F14" s="14"/>
      <c r="G14" s="93">
        <v>97.683615819209052</v>
      </c>
      <c r="H14" s="38">
        <v>270</v>
      </c>
      <c r="I14" s="38">
        <v>0</v>
      </c>
      <c r="J14" s="38">
        <v>189</v>
      </c>
      <c r="K14" s="38">
        <v>156</v>
      </c>
      <c r="L14" s="14"/>
      <c r="M14" s="38">
        <v>158</v>
      </c>
      <c r="N14" s="38">
        <v>353</v>
      </c>
      <c r="O14" s="46">
        <v>80</v>
      </c>
      <c r="P14" s="93">
        <v>137.27175080558533</v>
      </c>
      <c r="Q14" s="32">
        <f>E14+F14+G14+H14+I14+J14+K14+L14+M14+N14-G14</f>
        <v>1126</v>
      </c>
    </row>
    <row r="15" spans="1:17">
      <c r="A15" s="4">
        <v>14</v>
      </c>
      <c r="B15" s="15" t="s">
        <v>171</v>
      </c>
      <c r="C15" s="15">
        <v>2000</v>
      </c>
      <c r="D15" s="15" t="s">
        <v>143</v>
      </c>
      <c r="E15" s="32">
        <v>94.90413723511594</v>
      </c>
      <c r="F15" s="38">
        <v>275</v>
      </c>
      <c r="G15" s="38">
        <v>12</v>
      </c>
      <c r="H15" s="38">
        <v>156</v>
      </c>
      <c r="I15" s="38"/>
      <c r="J15" s="38"/>
      <c r="K15" s="38"/>
      <c r="L15" s="38"/>
      <c r="M15" s="38"/>
      <c r="N15" s="38"/>
      <c r="O15" s="38">
        <v>142</v>
      </c>
      <c r="P15" s="32">
        <v>414</v>
      </c>
      <c r="Q15" s="32">
        <f>E15+F15+G15+H15+I15+J15+K15+L15+M15+N15+O15+P15</f>
        <v>1093.904137235116</v>
      </c>
    </row>
    <row r="16" spans="1:17">
      <c r="A16" s="4">
        <v>15</v>
      </c>
      <c r="B16" s="15" t="s">
        <v>453</v>
      </c>
      <c r="C16" s="15">
        <v>2000</v>
      </c>
      <c r="D16" s="15" t="s">
        <v>723</v>
      </c>
      <c r="E16" s="14"/>
      <c r="F16" s="14"/>
      <c r="G16" s="32">
        <v>0</v>
      </c>
      <c r="H16" s="38">
        <v>0</v>
      </c>
      <c r="I16" s="38">
        <v>24</v>
      </c>
      <c r="J16" s="38">
        <v>0</v>
      </c>
      <c r="K16" s="38">
        <v>327</v>
      </c>
      <c r="L16" s="14"/>
      <c r="M16" s="38">
        <v>227</v>
      </c>
      <c r="N16" s="38">
        <v>205</v>
      </c>
      <c r="O16" s="38">
        <v>4</v>
      </c>
      <c r="P16" s="32">
        <v>276.62835249042149</v>
      </c>
      <c r="Q16" s="32">
        <f>E16+F16+G16+H16+I16+J16+K16+L16+M16+N16+O16+P16</f>
        <v>1063.6283524904215</v>
      </c>
    </row>
    <row r="17" spans="1:17">
      <c r="A17" s="4">
        <v>16</v>
      </c>
      <c r="B17" s="15" t="s">
        <v>554</v>
      </c>
      <c r="C17" s="15">
        <v>1999</v>
      </c>
      <c r="D17" s="15" t="s">
        <v>745</v>
      </c>
      <c r="E17" s="14"/>
      <c r="F17" s="14"/>
      <c r="G17" s="14"/>
      <c r="H17" s="14"/>
      <c r="I17" s="32">
        <v>45</v>
      </c>
      <c r="J17" s="38">
        <v>238</v>
      </c>
      <c r="K17" s="38">
        <v>283</v>
      </c>
      <c r="L17" s="38">
        <v>0</v>
      </c>
      <c r="M17" s="38">
        <v>149</v>
      </c>
      <c r="N17" s="46">
        <v>12</v>
      </c>
      <c r="O17" s="38">
        <v>60</v>
      </c>
      <c r="P17" s="32">
        <v>282.2622107969151</v>
      </c>
      <c r="Q17" s="32">
        <f>E17+F17+G17+H17+I17+J17+K17+L17+M17+O17+P17</f>
        <v>1057.262210796915</v>
      </c>
    </row>
    <row r="18" spans="1:17">
      <c r="A18" s="4">
        <v>17</v>
      </c>
      <c r="B18" s="15" t="s">
        <v>164</v>
      </c>
      <c r="C18" s="15">
        <v>1999</v>
      </c>
      <c r="D18" s="15" t="s">
        <v>149</v>
      </c>
      <c r="E18" s="32">
        <v>511.08285479901565</v>
      </c>
      <c r="F18" s="38">
        <v>498</v>
      </c>
      <c r="G18" s="38"/>
      <c r="H18" s="38"/>
      <c r="I18" s="38"/>
      <c r="J18" s="38"/>
      <c r="K18" s="38"/>
      <c r="L18" s="38"/>
      <c r="M18" s="38"/>
      <c r="N18" s="38"/>
      <c r="O18" s="38"/>
      <c r="P18" s="35"/>
      <c r="Q18" s="32">
        <f t="shared" ref="Q18:Q49" si="1">E18+F18+G18+H18+I18+J18+K18+L18+M18+N18+O18+P18</f>
        <v>1009.0828547990156</v>
      </c>
    </row>
    <row r="19" spans="1:17">
      <c r="A19" s="4">
        <v>18</v>
      </c>
      <c r="B19" s="15" t="s">
        <v>178</v>
      </c>
      <c r="C19" s="15">
        <v>1999</v>
      </c>
      <c r="D19" s="15" t="s">
        <v>179</v>
      </c>
      <c r="E19" s="32">
        <v>0</v>
      </c>
      <c r="F19" s="38">
        <v>174</v>
      </c>
      <c r="G19" s="38">
        <v>23</v>
      </c>
      <c r="H19" s="38">
        <v>439</v>
      </c>
      <c r="I19" s="38"/>
      <c r="J19" s="38"/>
      <c r="K19" s="38">
        <v>370</v>
      </c>
      <c r="L19" s="38"/>
      <c r="M19" s="38"/>
      <c r="N19" s="38"/>
      <c r="O19" s="38"/>
      <c r="P19" s="35"/>
      <c r="Q19" s="32">
        <f t="shared" si="1"/>
        <v>1006</v>
      </c>
    </row>
    <row r="20" spans="1:17">
      <c r="A20" s="4">
        <v>19</v>
      </c>
      <c r="B20" s="15" t="s">
        <v>98</v>
      </c>
      <c r="C20" s="15">
        <v>1999</v>
      </c>
      <c r="D20" s="15" t="s">
        <v>168</v>
      </c>
      <c r="E20" s="32">
        <v>224.35804701627475</v>
      </c>
      <c r="F20" s="38">
        <v>417</v>
      </c>
      <c r="G20" s="38">
        <v>69</v>
      </c>
      <c r="H20" s="38">
        <v>238</v>
      </c>
      <c r="I20" s="38"/>
      <c r="J20" s="38"/>
      <c r="K20" s="38">
        <v>0</v>
      </c>
      <c r="L20" s="38"/>
      <c r="M20" s="38"/>
      <c r="N20" s="38"/>
      <c r="O20" s="38"/>
      <c r="P20" s="35"/>
      <c r="Q20" s="32">
        <f t="shared" si="1"/>
        <v>948.35804701627478</v>
      </c>
    </row>
    <row r="21" spans="1:17">
      <c r="A21" s="4">
        <v>20</v>
      </c>
      <c r="B21" s="15" t="s">
        <v>100</v>
      </c>
      <c r="C21" s="15">
        <v>1999</v>
      </c>
      <c r="D21" s="15" t="s">
        <v>359</v>
      </c>
      <c r="E21" s="38">
        <v>250</v>
      </c>
      <c r="F21" s="38">
        <v>0</v>
      </c>
      <c r="G21" s="38">
        <v>115</v>
      </c>
      <c r="H21" s="32">
        <v>313.80765456329726</v>
      </c>
      <c r="I21" s="38">
        <v>0</v>
      </c>
      <c r="J21" s="38"/>
      <c r="K21" s="38"/>
      <c r="L21" s="38">
        <v>176</v>
      </c>
      <c r="M21" s="38"/>
      <c r="N21" s="38"/>
      <c r="O21" s="38"/>
      <c r="P21" s="35"/>
      <c r="Q21" s="32">
        <f t="shared" si="1"/>
        <v>854.80765456329732</v>
      </c>
    </row>
    <row r="22" spans="1:17">
      <c r="A22" s="4">
        <v>21</v>
      </c>
      <c r="B22" s="15" t="s">
        <v>80</v>
      </c>
      <c r="C22" s="15">
        <v>2000</v>
      </c>
      <c r="D22" s="15" t="s">
        <v>140</v>
      </c>
      <c r="E22" s="32">
        <v>0</v>
      </c>
      <c r="F22" s="38">
        <v>129</v>
      </c>
      <c r="G22" s="38">
        <v>0</v>
      </c>
      <c r="H22" s="38">
        <v>362</v>
      </c>
      <c r="I22" s="38"/>
      <c r="J22" s="38"/>
      <c r="K22" s="38">
        <v>0</v>
      </c>
      <c r="L22" s="38"/>
      <c r="M22" s="38"/>
      <c r="N22" s="38"/>
      <c r="O22" s="38">
        <v>0</v>
      </c>
      <c r="P22" s="32">
        <v>233</v>
      </c>
      <c r="Q22" s="32">
        <f t="shared" si="1"/>
        <v>724</v>
      </c>
    </row>
    <row r="23" spans="1:17">
      <c r="A23" s="4">
        <v>22</v>
      </c>
      <c r="B23" s="15" t="s">
        <v>86</v>
      </c>
      <c r="C23" s="15">
        <v>2000</v>
      </c>
      <c r="D23" s="15" t="s">
        <v>27</v>
      </c>
      <c r="E23" s="32">
        <v>0</v>
      </c>
      <c r="F23" s="38">
        <v>428</v>
      </c>
      <c r="G23" s="38"/>
      <c r="H23" s="38"/>
      <c r="I23" s="38">
        <v>256</v>
      </c>
      <c r="J23" s="38"/>
      <c r="K23" s="38"/>
      <c r="L23" s="38"/>
      <c r="M23" s="38"/>
      <c r="N23" s="38"/>
      <c r="O23" s="38"/>
      <c r="P23" s="35"/>
      <c r="Q23" s="32">
        <f t="shared" si="1"/>
        <v>684</v>
      </c>
    </row>
    <row r="24" spans="1:17">
      <c r="A24" s="4">
        <v>23</v>
      </c>
      <c r="B24" s="15" t="s">
        <v>454</v>
      </c>
      <c r="C24" s="15">
        <v>1999</v>
      </c>
      <c r="D24" s="15" t="s">
        <v>594</v>
      </c>
      <c r="E24" s="14"/>
      <c r="F24" s="14"/>
      <c r="G24" s="32">
        <v>0</v>
      </c>
      <c r="H24" s="38">
        <v>216</v>
      </c>
      <c r="I24" s="38">
        <v>0</v>
      </c>
      <c r="J24" s="38"/>
      <c r="K24" s="38">
        <v>41</v>
      </c>
      <c r="L24" s="38">
        <v>399</v>
      </c>
      <c r="M24" s="38"/>
      <c r="N24" s="38"/>
      <c r="O24" s="38">
        <v>0</v>
      </c>
      <c r="P24" s="32">
        <v>0</v>
      </c>
      <c r="Q24" s="32">
        <f t="shared" si="1"/>
        <v>656</v>
      </c>
    </row>
    <row r="25" spans="1:17">
      <c r="A25" s="4">
        <v>24</v>
      </c>
      <c r="B25" s="15" t="s">
        <v>99</v>
      </c>
      <c r="C25" s="15">
        <v>1999</v>
      </c>
      <c r="D25" s="15" t="s">
        <v>43</v>
      </c>
      <c r="E25" s="32">
        <v>12.084805653710207</v>
      </c>
      <c r="F25" s="38">
        <v>84</v>
      </c>
      <c r="G25" s="38">
        <v>0</v>
      </c>
      <c r="H25" s="38">
        <v>442</v>
      </c>
      <c r="I25" s="38"/>
      <c r="J25" s="38"/>
      <c r="K25" s="38"/>
      <c r="L25" s="38"/>
      <c r="M25" s="38"/>
      <c r="N25" s="38"/>
      <c r="O25" s="38"/>
      <c r="P25" s="35"/>
      <c r="Q25" s="32">
        <f t="shared" si="1"/>
        <v>538.08480565371019</v>
      </c>
    </row>
    <row r="26" spans="1:17">
      <c r="A26" s="4">
        <v>25</v>
      </c>
      <c r="B26" s="15" t="s">
        <v>614</v>
      </c>
      <c r="C26" s="15">
        <v>1999</v>
      </c>
      <c r="D26" s="15" t="s">
        <v>733</v>
      </c>
      <c r="E26" s="14"/>
      <c r="F26" s="14"/>
      <c r="G26" s="14"/>
      <c r="H26" s="14"/>
      <c r="I26" s="14"/>
      <c r="J26" s="14"/>
      <c r="K26" s="14">
        <v>122</v>
      </c>
      <c r="L26" s="14"/>
      <c r="M26" s="38"/>
      <c r="N26" s="38"/>
      <c r="O26" s="38">
        <v>182</v>
      </c>
      <c r="P26" s="32">
        <v>197.21254355400694</v>
      </c>
      <c r="Q26" s="32">
        <f t="shared" si="1"/>
        <v>501.21254355400697</v>
      </c>
    </row>
    <row r="27" spans="1:17">
      <c r="A27" s="4">
        <v>26</v>
      </c>
      <c r="B27" s="15" t="s">
        <v>685</v>
      </c>
      <c r="C27" s="15">
        <v>1999</v>
      </c>
      <c r="D27" s="15" t="s">
        <v>686</v>
      </c>
      <c r="E27" s="14"/>
      <c r="F27" s="14"/>
      <c r="G27" s="95"/>
      <c r="H27" s="14"/>
      <c r="I27" s="14"/>
      <c r="J27" s="14"/>
      <c r="K27" s="14"/>
      <c r="L27" s="14"/>
      <c r="M27" s="32">
        <v>190.18455560951907</v>
      </c>
      <c r="N27" s="38">
        <v>291</v>
      </c>
      <c r="O27" s="38"/>
      <c r="P27" s="36"/>
      <c r="Q27" s="32">
        <f t="shared" si="1"/>
        <v>481.18455560951907</v>
      </c>
    </row>
    <row r="28" spans="1:17">
      <c r="A28" s="4">
        <v>27</v>
      </c>
      <c r="B28" s="15" t="s">
        <v>165</v>
      </c>
      <c r="C28" s="15">
        <v>2000</v>
      </c>
      <c r="D28" s="15" t="s">
        <v>149</v>
      </c>
      <c r="E28" s="32">
        <v>286.85305591677502</v>
      </c>
      <c r="F28" s="38">
        <v>135</v>
      </c>
      <c r="G28" s="38"/>
      <c r="H28" s="38"/>
      <c r="I28" s="38"/>
      <c r="J28" s="38"/>
      <c r="K28" s="38"/>
      <c r="L28" s="38"/>
      <c r="M28" s="38"/>
      <c r="N28" s="38"/>
      <c r="O28" s="38"/>
      <c r="P28" s="35"/>
      <c r="Q28" s="32">
        <f t="shared" si="1"/>
        <v>421.85305591677502</v>
      </c>
    </row>
    <row r="29" spans="1:17">
      <c r="A29" s="4">
        <v>28</v>
      </c>
      <c r="B29" s="15" t="s">
        <v>172</v>
      </c>
      <c r="C29" s="15">
        <v>2000</v>
      </c>
      <c r="D29" s="15" t="s">
        <v>124</v>
      </c>
      <c r="E29" s="32">
        <v>74.420537897310339</v>
      </c>
      <c r="F29" s="38">
        <v>337</v>
      </c>
      <c r="G29" s="38"/>
      <c r="H29" s="38"/>
      <c r="I29" s="38"/>
      <c r="J29" s="38"/>
      <c r="K29" s="38"/>
      <c r="L29" s="38"/>
      <c r="M29" s="38"/>
      <c r="N29" s="38"/>
      <c r="O29" s="38"/>
      <c r="P29" s="35"/>
      <c r="Q29" s="32">
        <f t="shared" si="1"/>
        <v>411.42053789731034</v>
      </c>
    </row>
    <row r="30" spans="1:17">
      <c r="A30" s="4">
        <v>29</v>
      </c>
      <c r="B30" s="15" t="s">
        <v>754</v>
      </c>
      <c r="C30" s="15">
        <v>2000</v>
      </c>
      <c r="D30" s="15" t="s">
        <v>740</v>
      </c>
      <c r="E30" s="14"/>
      <c r="F30" s="14"/>
      <c r="G30" s="95"/>
      <c r="H30" s="14"/>
      <c r="I30" s="14"/>
      <c r="J30" s="12"/>
      <c r="K30" s="14"/>
      <c r="L30" s="14"/>
      <c r="M30" s="38"/>
      <c r="N30" s="38"/>
      <c r="O30" s="32">
        <v>194.92385786802024</v>
      </c>
      <c r="P30" s="38">
        <v>174</v>
      </c>
      <c r="Q30" s="32">
        <f t="shared" si="1"/>
        <v>368.92385786802026</v>
      </c>
    </row>
    <row r="31" spans="1:17">
      <c r="A31" s="4">
        <v>30</v>
      </c>
      <c r="B31" s="15" t="s">
        <v>169</v>
      </c>
      <c r="C31" s="15">
        <v>1999</v>
      </c>
      <c r="D31" s="15" t="s">
        <v>170</v>
      </c>
      <c r="E31" s="32">
        <v>120.69182389937096</v>
      </c>
      <c r="F31" s="38">
        <v>241</v>
      </c>
      <c r="G31" s="38"/>
      <c r="H31" s="38"/>
      <c r="I31" s="38"/>
      <c r="J31" s="38"/>
      <c r="K31" s="38"/>
      <c r="L31" s="38"/>
      <c r="M31" s="38"/>
      <c r="N31" s="38"/>
      <c r="O31" s="38"/>
      <c r="P31" s="35"/>
      <c r="Q31" s="32">
        <f t="shared" si="1"/>
        <v>361.69182389937095</v>
      </c>
    </row>
    <row r="32" spans="1:17">
      <c r="A32" s="4">
        <v>31</v>
      </c>
      <c r="B32" s="15" t="s">
        <v>759</v>
      </c>
      <c r="C32" s="15">
        <v>2000</v>
      </c>
      <c r="D32" s="15" t="s">
        <v>724</v>
      </c>
      <c r="E32" s="14"/>
      <c r="F32" s="14"/>
      <c r="G32" s="14"/>
      <c r="H32" s="14"/>
      <c r="I32" s="14"/>
      <c r="J32" s="14"/>
      <c r="K32" s="14"/>
      <c r="L32" s="14"/>
      <c r="M32" s="38"/>
      <c r="N32" s="38"/>
      <c r="O32" s="32">
        <v>0</v>
      </c>
      <c r="P32" s="38">
        <v>318</v>
      </c>
      <c r="Q32" s="32">
        <f t="shared" si="1"/>
        <v>318</v>
      </c>
    </row>
    <row r="33" spans="1:17">
      <c r="A33" s="4">
        <v>32</v>
      </c>
      <c r="B33" s="15" t="s">
        <v>111</v>
      </c>
      <c r="C33" s="15">
        <v>2000</v>
      </c>
      <c r="D33" s="15" t="s">
        <v>27</v>
      </c>
      <c r="E33" s="32">
        <v>0</v>
      </c>
      <c r="F33" s="38">
        <v>305</v>
      </c>
      <c r="G33" s="38"/>
      <c r="H33" s="38"/>
      <c r="I33" s="38"/>
      <c r="J33" s="38"/>
      <c r="K33" s="38"/>
      <c r="L33" s="38"/>
      <c r="M33" s="38"/>
      <c r="N33" s="38"/>
      <c r="O33" s="38"/>
      <c r="P33" s="35"/>
      <c r="Q33" s="32">
        <f t="shared" si="1"/>
        <v>305</v>
      </c>
    </row>
    <row r="34" spans="1:17">
      <c r="A34" s="4">
        <v>33</v>
      </c>
      <c r="B34" s="15" t="s">
        <v>757</v>
      </c>
      <c r="C34" s="15">
        <v>2000</v>
      </c>
      <c r="D34" s="15" t="s">
        <v>733</v>
      </c>
      <c r="E34" s="14"/>
      <c r="F34" s="14"/>
      <c r="G34" s="95"/>
      <c r="H34" s="14"/>
      <c r="I34" s="14"/>
      <c r="J34" s="12"/>
      <c r="K34" s="14"/>
      <c r="L34" s="14"/>
      <c r="M34" s="38"/>
      <c r="N34" s="38"/>
      <c r="O34" s="32">
        <v>5.1004636785162205</v>
      </c>
      <c r="P34" s="38">
        <v>285</v>
      </c>
      <c r="Q34" s="32">
        <f t="shared" si="1"/>
        <v>290.10046367851623</v>
      </c>
    </row>
    <row r="35" spans="1:17">
      <c r="A35" s="4">
        <v>34</v>
      </c>
      <c r="B35" s="15" t="s">
        <v>167</v>
      </c>
      <c r="C35" s="15">
        <v>1999</v>
      </c>
      <c r="D35" s="15" t="s">
        <v>27</v>
      </c>
      <c r="E35" s="32">
        <v>238.98710865561691</v>
      </c>
      <c r="F35" s="38">
        <v>31</v>
      </c>
      <c r="G35" s="38"/>
      <c r="H35" s="38"/>
      <c r="I35" s="38">
        <v>9</v>
      </c>
      <c r="J35" s="38"/>
      <c r="K35" s="38"/>
      <c r="L35" s="38"/>
      <c r="M35" s="38"/>
      <c r="N35" s="38"/>
      <c r="O35" s="38"/>
      <c r="P35" s="35"/>
      <c r="Q35" s="32">
        <f t="shared" si="1"/>
        <v>278.98710865561691</v>
      </c>
    </row>
    <row r="36" spans="1:17">
      <c r="A36" s="4">
        <v>35</v>
      </c>
      <c r="B36" s="15" t="s">
        <v>182</v>
      </c>
      <c r="C36" s="15">
        <v>2000</v>
      </c>
      <c r="D36" s="15" t="s">
        <v>149</v>
      </c>
      <c r="E36" s="32">
        <v>0</v>
      </c>
      <c r="F36" s="38">
        <v>0</v>
      </c>
      <c r="G36" s="38">
        <v>0</v>
      </c>
      <c r="H36" s="38">
        <v>251</v>
      </c>
      <c r="I36" s="38"/>
      <c r="J36" s="38"/>
      <c r="K36" s="38"/>
      <c r="L36" s="38"/>
      <c r="M36" s="38"/>
      <c r="N36" s="38"/>
      <c r="O36" s="38"/>
      <c r="P36" s="35"/>
      <c r="Q36" s="32">
        <f t="shared" si="1"/>
        <v>251</v>
      </c>
    </row>
    <row r="37" spans="1:17">
      <c r="A37" s="4">
        <v>36</v>
      </c>
      <c r="B37" s="15" t="s">
        <v>612</v>
      </c>
      <c r="C37" s="15">
        <v>2000</v>
      </c>
      <c r="D37" s="15" t="s">
        <v>589</v>
      </c>
      <c r="E37" s="14"/>
      <c r="F37" s="14"/>
      <c r="G37" s="14"/>
      <c r="H37" s="14"/>
      <c r="I37" s="14"/>
      <c r="J37" s="14"/>
      <c r="K37" s="32">
        <v>221.4692653673163</v>
      </c>
      <c r="L37" s="14"/>
      <c r="M37" s="38"/>
      <c r="N37" s="38"/>
      <c r="O37" s="38"/>
      <c r="P37" s="35"/>
      <c r="Q37" s="32">
        <f t="shared" si="1"/>
        <v>221.4692653673163</v>
      </c>
    </row>
    <row r="38" spans="1:17">
      <c r="A38" s="4">
        <v>37</v>
      </c>
      <c r="B38" s="15" t="s">
        <v>615</v>
      </c>
      <c r="C38" s="15">
        <v>1999</v>
      </c>
      <c r="D38" s="15" t="s">
        <v>733</v>
      </c>
      <c r="E38" s="14"/>
      <c r="F38" s="14"/>
      <c r="G38" s="14"/>
      <c r="H38" s="14"/>
      <c r="I38" s="14"/>
      <c r="J38" s="14"/>
      <c r="K38" s="14">
        <v>77</v>
      </c>
      <c r="L38" s="14"/>
      <c r="M38" s="38"/>
      <c r="N38" s="38"/>
      <c r="O38" s="38">
        <v>0</v>
      </c>
      <c r="P38" s="32">
        <v>136.48068669527893</v>
      </c>
      <c r="Q38" s="32">
        <f t="shared" si="1"/>
        <v>213.48068669527893</v>
      </c>
    </row>
    <row r="39" spans="1:17">
      <c r="A39" s="4">
        <v>38</v>
      </c>
      <c r="B39" s="15" t="s">
        <v>559</v>
      </c>
      <c r="C39" s="15">
        <v>2000</v>
      </c>
      <c r="D39" s="15" t="s">
        <v>499</v>
      </c>
      <c r="E39" s="14"/>
      <c r="F39" s="14"/>
      <c r="G39" s="14"/>
      <c r="H39" s="14"/>
      <c r="I39" s="32">
        <v>108</v>
      </c>
      <c r="J39" s="14"/>
      <c r="K39" s="38"/>
      <c r="L39" s="38">
        <v>92</v>
      </c>
      <c r="M39" s="38"/>
      <c r="N39" s="38"/>
      <c r="O39" s="38"/>
      <c r="P39" s="35"/>
      <c r="Q39" s="32">
        <f t="shared" si="1"/>
        <v>200</v>
      </c>
    </row>
    <row r="40" spans="1:17">
      <c r="A40" s="4">
        <v>39</v>
      </c>
      <c r="B40" s="15" t="s">
        <v>755</v>
      </c>
      <c r="C40" s="15">
        <v>2000</v>
      </c>
      <c r="D40" s="15" t="s">
        <v>738</v>
      </c>
      <c r="E40" s="14"/>
      <c r="F40" s="14"/>
      <c r="G40" s="95"/>
      <c r="H40" s="14"/>
      <c r="I40" s="14"/>
      <c r="J40" s="12"/>
      <c r="K40" s="14"/>
      <c r="L40" s="14"/>
      <c r="M40" s="38"/>
      <c r="N40" s="38"/>
      <c r="O40" s="32">
        <v>92.613887660327393</v>
      </c>
      <c r="P40" s="38">
        <v>97</v>
      </c>
      <c r="Q40" s="32">
        <f t="shared" si="1"/>
        <v>189.61388766032741</v>
      </c>
    </row>
    <row r="41" spans="1:17">
      <c r="A41" s="4">
        <v>40</v>
      </c>
      <c r="B41" s="15" t="s">
        <v>687</v>
      </c>
      <c r="C41" s="15">
        <v>1999</v>
      </c>
      <c r="D41" s="15" t="s">
        <v>686</v>
      </c>
      <c r="E41" s="14"/>
      <c r="F41" s="14"/>
      <c r="G41" s="95"/>
      <c r="H41" s="14"/>
      <c r="I41" s="14"/>
      <c r="J41" s="14"/>
      <c r="K41" s="14"/>
      <c r="L41" s="14"/>
      <c r="M41" s="32">
        <v>129.69602145730883</v>
      </c>
      <c r="N41" s="38">
        <v>51</v>
      </c>
      <c r="O41" s="38"/>
      <c r="P41" s="36"/>
      <c r="Q41" s="32">
        <f t="shared" si="1"/>
        <v>180.69602145730883</v>
      </c>
    </row>
    <row r="42" spans="1:17">
      <c r="A42" s="4">
        <v>41</v>
      </c>
      <c r="B42" s="15" t="s">
        <v>448</v>
      </c>
      <c r="C42" s="15">
        <v>2000</v>
      </c>
      <c r="D42" s="15" t="s">
        <v>386</v>
      </c>
      <c r="E42" s="14"/>
      <c r="F42" s="14"/>
      <c r="G42" s="32">
        <v>0</v>
      </c>
      <c r="H42" s="38">
        <v>0</v>
      </c>
      <c r="I42" s="38"/>
      <c r="J42" s="38"/>
      <c r="K42" s="38">
        <v>0</v>
      </c>
      <c r="L42" s="38"/>
      <c r="M42" s="38"/>
      <c r="N42" s="38"/>
      <c r="O42" s="38">
        <v>150</v>
      </c>
      <c r="P42" s="32">
        <v>28</v>
      </c>
      <c r="Q42" s="32">
        <f t="shared" si="1"/>
        <v>178</v>
      </c>
    </row>
    <row r="43" spans="1:17">
      <c r="A43" s="4">
        <v>42</v>
      </c>
      <c r="B43" s="15" t="s">
        <v>452</v>
      </c>
      <c r="C43" s="15">
        <v>1999</v>
      </c>
      <c r="D43" s="15" t="s">
        <v>354</v>
      </c>
      <c r="E43" s="38"/>
      <c r="F43" s="38"/>
      <c r="G43" s="32">
        <v>0</v>
      </c>
      <c r="H43" s="38">
        <v>171</v>
      </c>
      <c r="I43" s="38"/>
      <c r="J43" s="38"/>
      <c r="K43" s="38"/>
      <c r="L43" s="38"/>
      <c r="M43" s="38"/>
      <c r="N43" s="38"/>
      <c r="O43" s="38"/>
      <c r="P43" s="35"/>
      <c r="Q43" s="32">
        <f t="shared" si="1"/>
        <v>171</v>
      </c>
    </row>
    <row r="44" spans="1:17">
      <c r="A44" s="4">
        <v>43</v>
      </c>
      <c r="B44" s="15" t="s">
        <v>351</v>
      </c>
      <c r="C44" s="15">
        <v>1999</v>
      </c>
      <c r="D44" s="15" t="s">
        <v>319</v>
      </c>
      <c r="E44" s="38"/>
      <c r="F44" s="32">
        <v>159.03314917127079</v>
      </c>
      <c r="G44" s="38"/>
      <c r="H44" s="38"/>
      <c r="I44" s="38"/>
      <c r="J44" s="38"/>
      <c r="K44" s="38"/>
      <c r="L44" s="38"/>
      <c r="M44" s="38"/>
      <c r="N44" s="38"/>
      <c r="O44" s="38"/>
      <c r="P44" s="35"/>
      <c r="Q44" s="32">
        <f t="shared" si="1"/>
        <v>159.03314917127079</v>
      </c>
    </row>
    <row r="45" spans="1:17">
      <c r="A45" s="4">
        <v>44</v>
      </c>
      <c r="B45" s="15" t="s">
        <v>613</v>
      </c>
      <c r="C45" s="15">
        <v>2000</v>
      </c>
      <c r="D45" s="15" t="s">
        <v>733</v>
      </c>
      <c r="E45" s="14"/>
      <c r="F45" s="14"/>
      <c r="G45" s="95"/>
      <c r="H45" s="14"/>
      <c r="I45" s="14"/>
      <c r="J45" s="14"/>
      <c r="K45" s="14">
        <v>146</v>
      </c>
      <c r="L45" s="14"/>
      <c r="M45" s="38"/>
      <c r="N45" s="38"/>
      <c r="O45" s="38">
        <v>0</v>
      </c>
      <c r="P45" s="32">
        <v>0</v>
      </c>
      <c r="Q45" s="32">
        <f t="shared" si="1"/>
        <v>146</v>
      </c>
    </row>
    <row r="46" spans="1:17">
      <c r="A46" s="4">
        <v>45</v>
      </c>
      <c r="B46" s="15" t="s">
        <v>558</v>
      </c>
      <c r="C46" s="15">
        <v>2000</v>
      </c>
      <c r="D46" s="15" t="s">
        <v>497</v>
      </c>
      <c r="E46" s="14"/>
      <c r="F46" s="14"/>
      <c r="G46" s="14"/>
      <c r="H46" s="14"/>
      <c r="I46" s="32">
        <v>136</v>
      </c>
      <c r="J46" s="38"/>
      <c r="K46" s="38"/>
      <c r="L46" s="38"/>
      <c r="M46" s="38"/>
      <c r="N46" s="38"/>
      <c r="O46" s="38"/>
      <c r="P46" s="35"/>
      <c r="Q46" s="32">
        <f t="shared" si="1"/>
        <v>136</v>
      </c>
    </row>
    <row r="47" spans="1:17">
      <c r="A47" s="4">
        <v>46</v>
      </c>
      <c r="B47" s="15" t="s">
        <v>561</v>
      </c>
      <c r="C47" s="15">
        <v>2000</v>
      </c>
      <c r="D47" s="15" t="s">
        <v>497</v>
      </c>
      <c r="E47" s="14"/>
      <c r="F47" s="14"/>
      <c r="G47" s="14"/>
      <c r="H47" s="14"/>
      <c r="I47" s="32">
        <v>124</v>
      </c>
      <c r="J47" s="14"/>
      <c r="K47" s="38"/>
      <c r="L47" s="38"/>
      <c r="M47" s="38"/>
      <c r="N47" s="38"/>
      <c r="O47" s="38"/>
      <c r="P47" s="35"/>
      <c r="Q47" s="32">
        <f t="shared" si="1"/>
        <v>124</v>
      </c>
    </row>
    <row r="48" spans="1:17">
      <c r="A48" s="4">
        <v>47</v>
      </c>
      <c r="B48" s="15" t="s">
        <v>773</v>
      </c>
      <c r="C48" s="15">
        <v>2000</v>
      </c>
      <c r="D48" s="15" t="s">
        <v>733</v>
      </c>
      <c r="E48" s="14"/>
      <c r="F48" s="14"/>
      <c r="G48" s="14"/>
      <c r="H48" s="14"/>
      <c r="I48" s="14"/>
      <c r="J48" s="14"/>
      <c r="K48" s="14"/>
      <c r="L48" s="14"/>
      <c r="M48" s="38"/>
      <c r="N48" s="38"/>
      <c r="O48" s="32">
        <v>0</v>
      </c>
      <c r="P48" s="38">
        <v>116</v>
      </c>
      <c r="Q48" s="32">
        <f t="shared" si="1"/>
        <v>116</v>
      </c>
    </row>
    <row r="49" spans="1:17">
      <c r="A49" s="4">
        <v>48</v>
      </c>
      <c r="B49" s="15" t="s">
        <v>556</v>
      </c>
      <c r="C49" s="15">
        <v>2000</v>
      </c>
      <c r="D49" s="15" t="s">
        <v>497</v>
      </c>
      <c r="E49" s="14"/>
      <c r="F49" s="14"/>
      <c r="G49" s="14"/>
      <c r="H49" s="14"/>
      <c r="I49" s="32">
        <v>78</v>
      </c>
      <c r="J49" s="38"/>
      <c r="K49" s="38"/>
      <c r="L49" s="38"/>
      <c r="M49" s="38"/>
      <c r="N49" s="38"/>
      <c r="O49" s="38"/>
      <c r="P49" s="35"/>
      <c r="Q49" s="32">
        <f t="shared" si="1"/>
        <v>78</v>
      </c>
    </row>
    <row r="50" spans="1:17">
      <c r="A50" s="4">
        <v>49</v>
      </c>
      <c r="B50" s="15" t="s">
        <v>756</v>
      </c>
      <c r="C50" s="15">
        <v>2000</v>
      </c>
      <c r="D50" s="15" t="s">
        <v>740</v>
      </c>
      <c r="E50" s="14"/>
      <c r="F50" s="14"/>
      <c r="G50" s="95"/>
      <c r="H50" s="14"/>
      <c r="I50" s="14"/>
      <c r="J50" s="12"/>
      <c r="K50" s="14"/>
      <c r="L50" s="14"/>
      <c r="M50" s="38"/>
      <c r="N50" s="38"/>
      <c r="O50" s="32">
        <v>70.089858793324794</v>
      </c>
      <c r="P50" s="38"/>
      <c r="Q50" s="32">
        <f t="shared" ref="Q50:Q81" si="2">E50+F50+G50+H50+I50+J50+K50+L50+M50+N50+O50+P50</f>
        <v>70.089858793324794</v>
      </c>
    </row>
    <row r="51" spans="1:17">
      <c r="A51" s="4">
        <v>50</v>
      </c>
      <c r="B51" s="15" t="s">
        <v>770</v>
      </c>
      <c r="C51" s="15">
        <v>2000</v>
      </c>
      <c r="D51" s="15" t="s">
        <v>740</v>
      </c>
      <c r="E51" s="14"/>
      <c r="F51" s="14"/>
      <c r="G51" s="14"/>
      <c r="H51" s="14"/>
      <c r="I51" s="14"/>
      <c r="J51" s="14"/>
      <c r="K51" s="14"/>
      <c r="L51" s="14"/>
      <c r="M51" s="38"/>
      <c r="N51" s="38"/>
      <c r="O51" s="32">
        <v>0</v>
      </c>
      <c r="P51" s="38">
        <v>70</v>
      </c>
      <c r="Q51" s="32">
        <f t="shared" si="2"/>
        <v>70</v>
      </c>
    </row>
    <row r="52" spans="1:17">
      <c r="A52" s="4">
        <v>51</v>
      </c>
      <c r="B52" s="15" t="s">
        <v>768</v>
      </c>
      <c r="C52" s="15">
        <v>1999</v>
      </c>
      <c r="D52" s="15" t="s">
        <v>356</v>
      </c>
      <c r="E52" s="14"/>
      <c r="F52" s="14"/>
      <c r="G52" s="14"/>
      <c r="H52" s="14"/>
      <c r="I52" s="14"/>
      <c r="J52" s="14"/>
      <c r="K52" s="14"/>
      <c r="L52" s="14"/>
      <c r="M52" s="38"/>
      <c r="N52" s="38"/>
      <c r="O52" s="32">
        <v>0</v>
      </c>
      <c r="P52" s="38">
        <v>57</v>
      </c>
      <c r="Q52" s="32">
        <f t="shared" si="2"/>
        <v>57</v>
      </c>
    </row>
    <row r="53" spans="1:17">
      <c r="A53" s="4">
        <v>53</v>
      </c>
      <c r="B53" s="15" t="s">
        <v>450</v>
      </c>
      <c r="C53" s="15">
        <v>2000</v>
      </c>
      <c r="D53" s="15" t="s">
        <v>370</v>
      </c>
      <c r="E53" s="14"/>
      <c r="F53" s="14"/>
      <c r="G53" s="32">
        <v>0</v>
      </c>
      <c r="H53" s="38">
        <v>34</v>
      </c>
      <c r="I53" s="38"/>
      <c r="J53" s="38"/>
      <c r="K53" s="38"/>
      <c r="L53" s="38"/>
      <c r="M53" s="38"/>
      <c r="N53" s="38"/>
      <c r="O53" s="38">
        <v>0</v>
      </c>
      <c r="P53" s="32">
        <v>0</v>
      </c>
      <c r="Q53" s="32">
        <f t="shared" si="2"/>
        <v>34</v>
      </c>
    </row>
    <row r="54" spans="1:17">
      <c r="A54" s="4">
        <v>54</v>
      </c>
      <c r="B54" s="15" t="s">
        <v>447</v>
      </c>
      <c r="C54" s="15">
        <v>2000</v>
      </c>
      <c r="D54" s="15" t="s">
        <v>393</v>
      </c>
      <c r="E54" s="14"/>
      <c r="F54" s="14"/>
      <c r="G54" s="32">
        <v>13.444871091607212</v>
      </c>
      <c r="H54" s="38">
        <v>0</v>
      </c>
      <c r="I54" s="38"/>
      <c r="J54" s="38"/>
      <c r="K54" s="38"/>
      <c r="L54" s="38"/>
      <c r="M54" s="38"/>
      <c r="N54" s="38"/>
      <c r="O54" s="38"/>
      <c r="P54" s="35"/>
      <c r="Q54" s="32">
        <f t="shared" si="2"/>
        <v>13.444871091607212</v>
      </c>
    </row>
    <row r="55" spans="1:17">
      <c r="A55" s="4">
        <v>55</v>
      </c>
      <c r="B55" s="15" t="s">
        <v>174</v>
      </c>
      <c r="C55" s="15">
        <v>2000</v>
      </c>
      <c r="D55" s="15" t="s">
        <v>124</v>
      </c>
      <c r="E55" s="32">
        <v>0</v>
      </c>
      <c r="F55" s="38">
        <v>7</v>
      </c>
      <c r="G55" s="38"/>
      <c r="H55" s="38"/>
      <c r="I55" s="38"/>
      <c r="J55" s="38"/>
      <c r="K55" s="38"/>
      <c r="L55" s="38"/>
      <c r="M55" s="38"/>
      <c r="N55" s="38"/>
      <c r="O55" s="38"/>
      <c r="P55" s="35"/>
      <c r="Q55" s="32">
        <f t="shared" si="2"/>
        <v>7</v>
      </c>
    </row>
    <row r="56" spans="1:17">
      <c r="A56" s="4">
        <v>56</v>
      </c>
      <c r="B56" s="15" t="s">
        <v>173</v>
      </c>
      <c r="C56" s="15">
        <v>2000</v>
      </c>
      <c r="D56" s="15" t="s">
        <v>43</v>
      </c>
      <c r="E56" s="32">
        <v>0</v>
      </c>
      <c r="F56" s="38">
        <v>0</v>
      </c>
      <c r="G56" s="38">
        <v>0</v>
      </c>
      <c r="H56" s="38">
        <v>0</v>
      </c>
      <c r="I56" s="38"/>
      <c r="J56" s="38"/>
      <c r="K56" s="38"/>
      <c r="L56" s="38"/>
      <c r="M56" s="38"/>
      <c r="N56" s="38"/>
      <c r="O56" s="38"/>
      <c r="P56" s="35"/>
      <c r="Q56" s="32">
        <f t="shared" si="2"/>
        <v>0</v>
      </c>
    </row>
    <row r="57" spans="1:17">
      <c r="A57" s="4">
        <v>57</v>
      </c>
      <c r="B57" s="15" t="s">
        <v>90</v>
      </c>
      <c r="C57" s="15">
        <v>2000</v>
      </c>
      <c r="D57" s="15" t="s">
        <v>37</v>
      </c>
      <c r="E57" s="32">
        <v>0</v>
      </c>
      <c r="F57" s="38">
        <v>0</v>
      </c>
      <c r="G57" s="38"/>
      <c r="H57" s="38"/>
      <c r="I57" s="38"/>
      <c r="J57" s="38"/>
      <c r="K57" s="38"/>
      <c r="L57" s="38"/>
      <c r="M57" s="38"/>
      <c r="N57" s="38"/>
      <c r="O57" s="38"/>
      <c r="P57" s="35"/>
      <c r="Q57" s="32">
        <f t="shared" si="2"/>
        <v>0</v>
      </c>
    </row>
    <row r="58" spans="1:17">
      <c r="A58" s="4">
        <v>58</v>
      </c>
      <c r="B58" s="15" t="s">
        <v>177</v>
      </c>
      <c r="C58" s="15">
        <v>2000</v>
      </c>
      <c r="D58" s="15" t="s">
        <v>24</v>
      </c>
      <c r="E58" s="32">
        <v>0</v>
      </c>
      <c r="F58" s="38">
        <v>0</v>
      </c>
      <c r="G58" s="38"/>
      <c r="H58" s="38"/>
      <c r="I58" s="38">
        <v>0</v>
      </c>
      <c r="J58" s="38"/>
      <c r="K58" s="38"/>
      <c r="L58" s="38"/>
      <c r="M58" s="38"/>
      <c r="N58" s="38"/>
      <c r="O58" s="38"/>
      <c r="P58" s="35"/>
      <c r="Q58" s="32">
        <f t="shared" si="2"/>
        <v>0</v>
      </c>
    </row>
    <row r="59" spans="1:17">
      <c r="A59" s="4">
        <v>59</v>
      </c>
      <c r="B59" s="15" t="s">
        <v>761</v>
      </c>
      <c r="C59" s="15">
        <v>2000</v>
      </c>
      <c r="D59" s="15" t="s">
        <v>219</v>
      </c>
      <c r="E59" s="14"/>
      <c r="F59" s="14"/>
      <c r="G59" s="14"/>
      <c r="H59" s="14"/>
      <c r="I59" s="14"/>
      <c r="J59" s="14"/>
      <c r="K59" s="14"/>
      <c r="L59" s="14"/>
      <c r="M59" s="38"/>
      <c r="N59" s="38"/>
      <c r="O59" s="32">
        <v>0</v>
      </c>
      <c r="P59" s="38">
        <v>0</v>
      </c>
      <c r="Q59" s="32">
        <f t="shared" si="2"/>
        <v>0</v>
      </c>
    </row>
    <row r="60" spans="1:17">
      <c r="A60" s="4">
        <v>60</v>
      </c>
      <c r="B60" s="15" t="s">
        <v>763</v>
      </c>
      <c r="C60" s="15">
        <v>2000</v>
      </c>
      <c r="D60" s="15" t="s">
        <v>743</v>
      </c>
      <c r="E60" s="14"/>
      <c r="F60" s="14"/>
      <c r="G60" s="14"/>
      <c r="H60" s="14"/>
      <c r="I60" s="14"/>
      <c r="J60" s="14"/>
      <c r="K60" s="14"/>
      <c r="L60" s="14"/>
      <c r="M60" s="38"/>
      <c r="N60" s="38"/>
      <c r="O60" s="32">
        <v>0</v>
      </c>
      <c r="P60" s="38">
        <v>0</v>
      </c>
      <c r="Q60" s="32">
        <f t="shared" si="2"/>
        <v>0</v>
      </c>
    </row>
    <row r="61" spans="1:17">
      <c r="A61" s="4">
        <v>61</v>
      </c>
      <c r="B61" s="15" t="s">
        <v>758</v>
      </c>
      <c r="C61" s="15"/>
      <c r="D61" s="15" t="s">
        <v>738</v>
      </c>
      <c r="E61" s="14"/>
      <c r="F61" s="14"/>
      <c r="G61" s="14"/>
      <c r="H61" s="14"/>
      <c r="I61" s="14"/>
      <c r="J61" s="14"/>
      <c r="K61" s="14"/>
      <c r="L61" s="14"/>
      <c r="M61" s="38"/>
      <c r="N61" s="38"/>
      <c r="O61" s="32">
        <v>0</v>
      </c>
      <c r="P61" s="38">
        <v>0</v>
      </c>
      <c r="Q61" s="32">
        <f t="shared" si="2"/>
        <v>0</v>
      </c>
    </row>
    <row r="62" spans="1:17">
      <c r="A62" s="4">
        <v>62</v>
      </c>
      <c r="B62" s="15" t="s">
        <v>769</v>
      </c>
      <c r="C62" s="15">
        <v>1999</v>
      </c>
      <c r="D62" s="15" t="s">
        <v>740</v>
      </c>
      <c r="E62" s="14"/>
      <c r="F62" s="14"/>
      <c r="G62" s="14"/>
      <c r="H62" s="14"/>
      <c r="I62" s="14"/>
      <c r="J62" s="14"/>
      <c r="K62" s="14"/>
      <c r="L62" s="14"/>
      <c r="M62" s="38"/>
      <c r="N62" s="38"/>
      <c r="O62" s="32">
        <v>0</v>
      </c>
      <c r="P62" s="38">
        <v>0</v>
      </c>
      <c r="Q62" s="32">
        <f t="shared" si="2"/>
        <v>0</v>
      </c>
    </row>
    <row r="63" spans="1:17">
      <c r="A63" s="4">
        <v>63</v>
      </c>
      <c r="B63" s="15" t="s">
        <v>762</v>
      </c>
      <c r="C63" s="15">
        <v>1999</v>
      </c>
      <c r="D63" s="15" t="s">
        <v>740</v>
      </c>
      <c r="E63" s="14"/>
      <c r="F63" s="14"/>
      <c r="G63" s="14"/>
      <c r="H63" s="14"/>
      <c r="I63" s="14"/>
      <c r="J63" s="14"/>
      <c r="K63" s="14"/>
      <c r="L63" s="14"/>
      <c r="M63" s="38"/>
      <c r="N63" s="38"/>
      <c r="O63" s="32">
        <v>0</v>
      </c>
      <c r="P63" s="38">
        <v>0</v>
      </c>
      <c r="Q63" s="32">
        <f t="shared" si="2"/>
        <v>0</v>
      </c>
    </row>
    <row r="64" spans="1:17">
      <c r="A64" s="4">
        <v>64</v>
      </c>
      <c r="B64" s="15" t="s">
        <v>764</v>
      </c>
      <c r="C64" s="15">
        <v>1999</v>
      </c>
      <c r="D64" s="15" t="s">
        <v>765</v>
      </c>
      <c r="E64" s="14"/>
      <c r="F64" s="14"/>
      <c r="G64" s="14"/>
      <c r="H64" s="14"/>
      <c r="I64" s="14"/>
      <c r="J64" s="14"/>
      <c r="K64" s="14"/>
      <c r="L64" s="14"/>
      <c r="M64" s="38"/>
      <c r="N64" s="38"/>
      <c r="O64" s="32">
        <v>0</v>
      </c>
      <c r="P64" s="38">
        <v>0</v>
      </c>
      <c r="Q64" s="32">
        <f t="shared" si="2"/>
        <v>0</v>
      </c>
    </row>
    <row r="65" spans="1:17">
      <c r="A65" s="4">
        <v>65</v>
      </c>
      <c r="B65" s="15" t="s">
        <v>616</v>
      </c>
      <c r="C65" s="15">
        <v>1999</v>
      </c>
      <c r="D65" s="15" t="s">
        <v>592</v>
      </c>
      <c r="E65" s="14"/>
      <c r="F65" s="14"/>
      <c r="G65" s="14"/>
      <c r="H65" s="14"/>
      <c r="I65" s="14"/>
      <c r="J65" s="14"/>
      <c r="K65" s="32">
        <v>0</v>
      </c>
      <c r="L65" s="14"/>
      <c r="M65" s="38"/>
      <c r="N65" s="38"/>
      <c r="O65" s="38"/>
      <c r="P65" s="35"/>
      <c r="Q65" s="32">
        <f t="shared" si="2"/>
        <v>0</v>
      </c>
    </row>
    <row r="66" spans="1:17">
      <c r="A66" s="4">
        <v>66</v>
      </c>
      <c r="B66" s="15" t="s">
        <v>183</v>
      </c>
      <c r="C66" s="15">
        <v>1999</v>
      </c>
      <c r="D66" s="15" t="s">
        <v>143</v>
      </c>
      <c r="E66" s="32">
        <v>0</v>
      </c>
      <c r="F66" s="38">
        <v>0</v>
      </c>
      <c r="G66" s="38"/>
      <c r="H66" s="38"/>
      <c r="I66" s="38"/>
      <c r="J66" s="38"/>
      <c r="K66" s="38"/>
      <c r="L66" s="38"/>
      <c r="M66" s="38"/>
      <c r="N66" s="38"/>
      <c r="O66" s="38"/>
      <c r="P66" s="35"/>
      <c r="Q66" s="32">
        <f t="shared" si="2"/>
        <v>0</v>
      </c>
    </row>
    <row r="67" spans="1:17">
      <c r="A67" s="4">
        <v>67</v>
      </c>
      <c r="B67" s="15" t="s">
        <v>883</v>
      </c>
      <c r="C67" s="15">
        <v>2000</v>
      </c>
      <c r="D67" s="15" t="s">
        <v>884</v>
      </c>
      <c r="E67" s="14"/>
      <c r="F67" s="14"/>
      <c r="G67" s="95"/>
      <c r="H67" s="14"/>
      <c r="I67" s="14"/>
      <c r="J67" s="14"/>
      <c r="K67" s="14"/>
      <c r="L67" s="14"/>
      <c r="M67" s="38"/>
      <c r="N67" s="38"/>
      <c r="O67" s="38"/>
      <c r="P67" s="32">
        <v>0</v>
      </c>
      <c r="Q67" s="32">
        <f t="shared" si="2"/>
        <v>0</v>
      </c>
    </row>
    <row r="68" spans="1:17">
      <c r="A68" s="4">
        <v>68</v>
      </c>
      <c r="B68" s="15" t="s">
        <v>557</v>
      </c>
      <c r="C68" s="15">
        <v>2000</v>
      </c>
      <c r="D68" s="15" t="s">
        <v>488</v>
      </c>
      <c r="E68" s="14"/>
      <c r="F68" s="14"/>
      <c r="G68" s="14"/>
      <c r="H68" s="14"/>
      <c r="I68" s="32">
        <v>0</v>
      </c>
      <c r="J68" s="38"/>
      <c r="K68" s="38"/>
      <c r="L68" s="38"/>
      <c r="M68" s="38"/>
      <c r="N68" s="38"/>
      <c r="O68" s="38"/>
      <c r="P68" s="35"/>
      <c r="Q68" s="32">
        <f t="shared" si="2"/>
        <v>0</v>
      </c>
    </row>
    <row r="69" spans="1:17">
      <c r="A69" s="4">
        <v>69</v>
      </c>
      <c r="B69" s="15" t="s">
        <v>180</v>
      </c>
      <c r="C69" s="15">
        <v>2000</v>
      </c>
      <c r="D69" s="15" t="s">
        <v>27</v>
      </c>
      <c r="E69" s="32">
        <v>0</v>
      </c>
      <c r="F69" s="38">
        <v>0</v>
      </c>
      <c r="G69" s="38"/>
      <c r="H69" s="38"/>
      <c r="I69" s="38"/>
      <c r="J69" s="38"/>
      <c r="K69" s="38"/>
      <c r="L69" s="38"/>
      <c r="M69" s="38"/>
      <c r="N69" s="38"/>
      <c r="O69" s="38"/>
      <c r="P69" s="35"/>
      <c r="Q69" s="32">
        <f t="shared" si="2"/>
        <v>0</v>
      </c>
    </row>
    <row r="70" spans="1:17">
      <c r="A70" s="4">
        <v>70</v>
      </c>
      <c r="B70" s="15" t="s">
        <v>674</v>
      </c>
      <c r="C70" s="15">
        <v>1999</v>
      </c>
      <c r="D70" s="15" t="s">
        <v>668</v>
      </c>
      <c r="E70" s="14"/>
      <c r="F70" s="14"/>
      <c r="G70" s="14"/>
      <c r="H70" s="14"/>
      <c r="I70" s="14"/>
      <c r="J70" s="14"/>
      <c r="K70" s="14"/>
      <c r="L70" s="32">
        <v>0</v>
      </c>
      <c r="M70" s="38"/>
      <c r="N70" s="38"/>
      <c r="O70" s="38"/>
      <c r="P70" s="35"/>
      <c r="Q70" s="32">
        <f t="shared" si="2"/>
        <v>0</v>
      </c>
    </row>
    <row r="71" spans="1:17">
      <c r="A71" s="4">
        <v>71</v>
      </c>
      <c r="B71" s="15" t="s">
        <v>455</v>
      </c>
      <c r="C71" s="15">
        <v>1999</v>
      </c>
      <c r="D71" s="15" t="s">
        <v>404</v>
      </c>
      <c r="E71" s="14"/>
      <c r="F71" s="14"/>
      <c r="G71" s="32">
        <v>0</v>
      </c>
      <c r="H71" s="38">
        <v>0</v>
      </c>
      <c r="I71" s="38"/>
      <c r="J71" s="38"/>
      <c r="K71" s="38"/>
      <c r="L71" s="38"/>
      <c r="M71" s="38"/>
      <c r="N71" s="38"/>
      <c r="O71" s="38">
        <v>0</v>
      </c>
      <c r="P71" s="32">
        <v>0</v>
      </c>
      <c r="Q71" s="32">
        <f t="shared" si="2"/>
        <v>0</v>
      </c>
    </row>
    <row r="72" spans="1:17">
      <c r="A72" s="4">
        <v>72</v>
      </c>
      <c r="B72" s="15" t="s">
        <v>451</v>
      </c>
      <c r="C72" s="15">
        <v>2000</v>
      </c>
      <c r="D72" s="15" t="s">
        <v>138</v>
      </c>
      <c r="E72" s="14"/>
      <c r="F72" s="14"/>
      <c r="G72" s="32">
        <v>0</v>
      </c>
      <c r="H72" s="38">
        <v>0</v>
      </c>
      <c r="I72" s="38">
        <v>0</v>
      </c>
      <c r="J72" s="38"/>
      <c r="K72" s="38"/>
      <c r="L72" s="38"/>
      <c r="M72" s="38"/>
      <c r="N72" s="38"/>
      <c r="O72" s="38"/>
      <c r="P72" s="35"/>
      <c r="Q72" s="32">
        <f t="shared" si="2"/>
        <v>0</v>
      </c>
    </row>
    <row r="73" spans="1:17">
      <c r="A73" s="4">
        <v>73</v>
      </c>
      <c r="B73" s="15" t="s">
        <v>560</v>
      </c>
      <c r="C73" s="15">
        <v>2000</v>
      </c>
      <c r="D73" s="15" t="s">
        <v>496</v>
      </c>
      <c r="E73" s="14"/>
      <c r="F73" s="14"/>
      <c r="G73" s="14"/>
      <c r="H73" s="14"/>
      <c r="I73" s="32">
        <v>0</v>
      </c>
      <c r="J73" s="14"/>
      <c r="K73" s="38"/>
      <c r="L73" s="38"/>
      <c r="M73" s="38"/>
      <c r="N73" s="38"/>
      <c r="O73" s="38"/>
      <c r="P73" s="35"/>
      <c r="Q73" s="32">
        <f t="shared" si="2"/>
        <v>0</v>
      </c>
    </row>
    <row r="74" spans="1:17">
      <c r="A74" s="4">
        <v>74</v>
      </c>
      <c r="B74" s="15" t="s">
        <v>617</v>
      </c>
      <c r="C74" s="15">
        <v>2000</v>
      </c>
      <c r="D74" s="15" t="s">
        <v>590</v>
      </c>
      <c r="E74" s="14"/>
      <c r="F74" s="14"/>
      <c r="G74" s="14"/>
      <c r="H74" s="14"/>
      <c r="I74" s="14"/>
      <c r="J74" s="14"/>
      <c r="K74" s="32">
        <v>0</v>
      </c>
      <c r="L74" s="14"/>
      <c r="M74" s="38"/>
      <c r="N74" s="38"/>
      <c r="O74" s="38"/>
      <c r="P74" s="35"/>
      <c r="Q74" s="32">
        <f t="shared" si="2"/>
        <v>0</v>
      </c>
    </row>
    <row r="75" spans="1:17">
      <c r="A75" s="4">
        <v>75</v>
      </c>
      <c r="B75" s="15" t="s">
        <v>176</v>
      </c>
      <c r="C75" s="15">
        <v>2000</v>
      </c>
      <c r="D75" s="15" t="s">
        <v>140</v>
      </c>
      <c r="E75" s="32">
        <v>0</v>
      </c>
      <c r="F75" s="38">
        <v>0</v>
      </c>
      <c r="G75" s="38"/>
      <c r="H75" s="38"/>
      <c r="I75" s="38"/>
      <c r="J75" s="38"/>
      <c r="K75" s="38"/>
      <c r="L75" s="38"/>
      <c r="M75" s="38"/>
      <c r="N75" s="38"/>
      <c r="O75" s="38"/>
      <c r="P75" s="35"/>
      <c r="Q75" s="32">
        <f t="shared" si="2"/>
        <v>0</v>
      </c>
    </row>
    <row r="76" spans="1:17">
      <c r="A76" s="4">
        <v>76</v>
      </c>
      <c r="B76" s="15" t="s">
        <v>771</v>
      </c>
      <c r="C76" s="15">
        <v>1999</v>
      </c>
      <c r="D76" s="15" t="s">
        <v>732</v>
      </c>
      <c r="E76" s="14"/>
      <c r="F76" s="14"/>
      <c r="G76" s="14"/>
      <c r="H76" s="14"/>
      <c r="I76" s="14"/>
      <c r="J76" s="14"/>
      <c r="K76" s="14"/>
      <c r="L76" s="14"/>
      <c r="M76" s="38"/>
      <c r="N76" s="38"/>
      <c r="O76" s="32">
        <v>0</v>
      </c>
      <c r="P76" s="38">
        <v>0</v>
      </c>
      <c r="Q76" s="32">
        <f t="shared" si="2"/>
        <v>0</v>
      </c>
    </row>
    <row r="77" spans="1:17">
      <c r="A77" s="4">
        <v>77</v>
      </c>
      <c r="B77" s="15" t="s">
        <v>766</v>
      </c>
      <c r="C77" s="15">
        <v>2000</v>
      </c>
      <c r="D77" s="15" t="s">
        <v>767</v>
      </c>
      <c r="E77" s="14"/>
      <c r="F77" s="14"/>
      <c r="G77" s="14"/>
      <c r="H77" s="14"/>
      <c r="I77" s="14"/>
      <c r="J77" s="14"/>
      <c r="K77" s="14"/>
      <c r="L77" s="14"/>
      <c r="M77" s="38"/>
      <c r="N77" s="38"/>
      <c r="O77" s="32">
        <v>0</v>
      </c>
      <c r="P77" s="38">
        <v>0</v>
      </c>
      <c r="Q77" s="32">
        <f t="shared" si="2"/>
        <v>0</v>
      </c>
    </row>
    <row r="78" spans="1:17">
      <c r="A78" s="4">
        <v>78</v>
      </c>
      <c r="B78" s="15" t="s">
        <v>772</v>
      </c>
      <c r="C78" s="15">
        <v>1999</v>
      </c>
      <c r="D78" s="15" t="s">
        <v>732</v>
      </c>
      <c r="E78" s="14"/>
      <c r="F78" s="14"/>
      <c r="G78" s="14"/>
      <c r="H78" s="14"/>
      <c r="I78" s="14"/>
      <c r="J78" s="14"/>
      <c r="K78" s="14"/>
      <c r="L78" s="14"/>
      <c r="M78" s="38"/>
      <c r="N78" s="38"/>
      <c r="O78" s="32">
        <v>0</v>
      </c>
      <c r="P78" s="38"/>
      <c r="Q78" s="32">
        <f t="shared" si="2"/>
        <v>0</v>
      </c>
    </row>
    <row r="79" spans="1:17">
      <c r="A79" s="4">
        <v>79</v>
      </c>
      <c r="B79" s="15" t="s">
        <v>181</v>
      </c>
      <c r="C79" s="15">
        <v>2000</v>
      </c>
      <c r="D79" s="15" t="s">
        <v>43</v>
      </c>
      <c r="E79" s="32">
        <v>0</v>
      </c>
      <c r="F79" s="38">
        <v>0</v>
      </c>
      <c r="G79" s="38">
        <v>0</v>
      </c>
      <c r="H79" s="38">
        <v>0</v>
      </c>
      <c r="I79" s="38"/>
      <c r="J79" s="38"/>
      <c r="K79" s="38"/>
      <c r="L79" s="38"/>
      <c r="M79" s="38"/>
      <c r="N79" s="38"/>
      <c r="O79" s="38"/>
      <c r="P79" s="35"/>
      <c r="Q79" s="32">
        <f t="shared" si="2"/>
        <v>0</v>
      </c>
    </row>
    <row r="80" spans="1:17">
      <c r="A80" s="4">
        <v>80</v>
      </c>
      <c r="B80" s="15" t="s">
        <v>449</v>
      </c>
      <c r="C80" s="15">
        <v>1999</v>
      </c>
      <c r="D80" s="15" t="s">
        <v>393</v>
      </c>
      <c r="E80" s="14"/>
      <c r="F80" s="14"/>
      <c r="G80" s="32">
        <v>0</v>
      </c>
      <c r="H80" s="38">
        <v>0</v>
      </c>
      <c r="I80" s="38"/>
      <c r="J80" s="38"/>
      <c r="K80" s="38"/>
      <c r="L80" s="38"/>
      <c r="M80" s="38"/>
      <c r="N80" s="38"/>
      <c r="O80" s="38"/>
      <c r="P80" s="35"/>
      <c r="Q80" s="32">
        <f t="shared" si="2"/>
        <v>0</v>
      </c>
    </row>
    <row r="81" spans="1:17">
      <c r="A81" s="4">
        <v>81</v>
      </c>
      <c r="B81" s="15" t="s">
        <v>774</v>
      </c>
      <c r="C81" s="15">
        <v>2000</v>
      </c>
      <c r="D81" s="15" t="s">
        <v>730</v>
      </c>
      <c r="E81" s="14"/>
      <c r="F81" s="14"/>
      <c r="G81" s="14"/>
      <c r="H81" s="14"/>
      <c r="I81" s="14"/>
      <c r="J81" s="14"/>
      <c r="K81" s="14"/>
      <c r="L81" s="14"/>
      <c r="M81" s="38"/>
      <c r="N81" s="38"/>
      <c r="O81" s="32">
        <v>0</v>
      </c>
      <c r="P81" s="38">
        <v>0</v>
      </c>
      <c r="Q81" s="32">
        <f t="shared" si="2"/>
        <v>0</v>
      </c>
    </row>
    <row r="82" spans="1:17">
      <c r="A82" s="4">
        <v>82</v>
      </c>
      <c r="B82" s="15" t="s">
        <v>175</v>
      </c>
      <c r="C82" s="15">
        <v>1999</v>
      </c>
      <c r="D82" s="15" t="s">
        <v>143</v>
      </c>
      <c r="E82" s="32">
        <v>0</v>
      </c>
      <c r="F82" s="38">
        <v>0</v>
      </c>
      <c r="G82" s="38"/>
      <c r="H82" s="38"/>
      <c r="I82" s="38"/>
      <c r="J82" s="38"/>
      <c r="K82" s="38"/>
      <c r="L82" s="38"/>
      <c r="M82" s="38"/>
      <c r="N82" s="38"/>
      <c r="O82" s="38">
        <v>0</v>
      </c>
      <c r="P82" s="35"/>
      <c r="Q82" s="32">
        <f t="shared" ref="Q82:Q83" si="3">E82+F82+G82+H82+I82+J82+K82+L82+M82+N82+O82+P82</f>
        <v>0</v>
      </c>
    </row>
    <row r="83" spans="1:17">
      <c r="A83" s="4">
        <v>83</v>
      </c>
      <c r="B83" s="15" t="s">
        <v>937</v>
      </c>
      <c r="C83" s="15">
        <v>2000</v>
      </c>
      <c r="D83" s="15" t="s">
        <v>497</v>
      </c>
      <c r="E83" s="5"/>
      <c r="F83" s="5"/>
      <c r="G83" s="5"/>
      <c r="H83" s="5"/>
      <c r="I83" s="32">
        <v>17.862116991643436</v>
      </c>
      <c r="J83" s="5"/>
      <c r="K83" s="5"/>
      <c r="L83" s="5"/>
      <c r="M83" s="5"/>
      <c r="N83" s="5"/>
      <c r="O83" s="5"/>
      <c r="P83" s="5"/>
      <c r="Q83" s="32">
        <f t="shared" si="3"/>
        <v>17.862116991643436</v>
      </c>
    </row>
    <row r="84" spans="1:17">
      <c r="A84" s="21"/>
    </row>
    <row r="85" spans="1:17">
      <c r="A85" s="21"/>
    </row>
    <row r="86" spans="1:17">
      <c r="A86" s="97"/>
    </row>
    <row r="87" spans="1:17">
      <c r="A87" s="97"/>
    </row>
    <row r="88" spans="1:17">
      <c r="A88" s="97"/>
    </row>
    <row r="89" spans="1:17">
      <c r="A89" s="97"/>
    </row>
    <row r="90" spans="1:17">
      <c r="A90" s="97"/>
    </row>
    <row r="91" spans="1:17">
      <c r="A91" s="97"/>
    </row>
    <row r="92" spans="1:17">
      <c r="A92" s="97"/>
    </row>
    <row r="93" spans="1:17">
      <c r="A93" s="97"/>
    </row>
    <row r="94" spans="1:17">
      <c r="A94" s="97"/>
    </row>
    <row r="95" spans="1:17">
      <c r="A95" s="97"/>
    </row>
    <row r="96" spans="1:17">
      <c r="A96" s="97"/>
    </row>
    <row r="97" spans="1:1">
      <c r="A97" s="97"/>
    </row>
    <row r="98" spans="1:1">
      <c r="A98" s="97"/>
    </row>
    <row r="99" spans="1:1">
      <c r="A99" s="97"/>
    </row>
    <row r="100" spans="1:1">
      <c r="A100" s="97"/>
    </row>
    <row r="101" spans="1:1">
      <c r="A101" s="97"/>
    </row>
    <row r="102" spans="1:1">
      <c r="A102" s="97"/>
    </row>
    <row r="103" spans="1:1">
      <c r="A103" s="97"/>
    </row>
    <row r="104" spans="1:1">
      <c r="A104" s="97"/>
    </row>
    <row r="105" spans="1:1" ht="18.75" customHeight="1">
      <c r="A105" s="97"/>
    </row>
    <row r="106" spans="1:1" ht="15.75">
      <c r="A106" s="74"/>
    </row>
    <row r="107" spans="1:1" ht="15.75">
      <c r="A107" s="74"/>
    </row>
    <row r="108" spans="1:1" ht="15.75">
      <c r="A108" s="74"/>
    </row>
    <row r="109" spans="1:1" ht="15.75">
      <c r="A109" s="74"/>
    </row>
    <row r="110" spans="1:1" ht="15.75">
      <c r="A110" s="74"/>
    </row>
    <row r="111" spans="1:1" ht="15.75">
      <c r="A111" s="74"/>
    </row>
    <row r="112" spans="1:1" ht="15.75">
      <c r="A112" s="74"/>
    </row>
    <row r="113" spans="1:8">
      <c r="A113" s="13"/>
    </row>
    <row r="114" spans="1:8">
      <c r="A114" s="13"/>
      <c r="B114" s="10"/>
      <c r="H114" s="30"/>
    </row>
    <row r="115" spans="1:8">
      <c r="A115" s="13"/>
      <c r="B115" s="10"/>
      <c r="H115" s="30"/>
    </row>
    <row r="116" spans="1:8">
      <c r="A116" s="13"/>
      <c r="B116" s="10"/>
      <c r="H116" s="30"/>
    </row>
    <row r="117" spans="1:8">
      <c r="A117" s="13"/>
      <c r="B117" s="10"/>
      <c r="H117" s="30"/>
    </row>
    <row r="118" spans="1:8">
      <c r="A118" s="13"/>
      <c r="B118" s="10"/>
      <c r="H118" s="30"/>
    </row>
    <row r="119" spans="1:8">
      <c r="A119" s="13"/>
      <c r="B119" s="10"/>
      <c r="H119" s="30"/>
    </row>
    <row r="120" spans="1:8">
      <c r="A120" s="13"/>
      <c r="B120" s="10"/>
      <c r="H120" s="30"/>
    </row>
    <row r="121" spans="1:8">
      <c r="A121" s="13"/>
      <c r="B121" s="10"/>
      <c r="H121" s="30"/>
    </row>
    <row r="122" spans="1:8">
      <c r="A122" s="13"/>
      <c r="B122" s="10"/>
      <c r="H122" s="30"/>
    </row>
    <row r="123" spans="1:8">
      <c r="A123" s="13"/>
      <c r="B123" s="10"/>
      <c r="H123" s="30"/>
    </row>
    <row r="124" spans="1:8" ht="12" customHeight="1">
      <c r="A124" s="13"/>
      <c r="B124" s="10"/>
      <c r="H124" s="30"/>
    </row>
    <row r="125" spans="1:8">
      <c r="A125" s="13"/>
      <c r="B125" s="10"/>
      <c r="H125" s="30"/>
    </row>
    <row r="126" spans="1:8">
      <c r="A126" s="13"/>
      <c r="B126" s="10"/>
      <c r="H126" s="30"/>
    </row>
    <row r="127" spans="1:8">
      <c r="A127" s="13"/>
      <c r="B127" s="10"/>
      <c r="H127" s="30"/>
    </row>
    <row r="128" spans="1:8">
      <c r="A128" s="13"/>
      <c r="B128" s="10"/>
      <c r="H128" s="30"/>
    </row>
    <row r="129" spans="1:8">
      <c r="A129" s="13"/>
      <c r="B129" s="10"/>
      <c r="H129" s="30"/>
    </row>
    <row r="130" spans="1:8">
      <c r="A130" s="13"/>
      <c r="B130" s="10"/>
      <c r="H130" s="30"/>
    </row>
    <row r="131" spans="1:8">
      <c r="A131" s="13"/>
      <c r="B131" s="10"/>
      <c r="H131" s="30"/>
    </row>
    <row r="132" spans="1:8">
      <c r="A132" s="13"/>
      <c r="B132" s="10"/>
      <c r="H132" s="30"/>
    </row>
    <row r="133" spans="1:8">
      <c r="A133" s="13"/>
      <c r="B133" s="10"/>
      <c r="H133" s="30"/>
    </row>
    <row r="134" spans="1:8">
      <c r="A134" s="13"/>
      <c r="B134" s="10"/>
      <c r="H134" s="30"/>
    </row>
    <row r="135" spans="1:8">
      <c r="A135" s="13"/>
      <c r="B135" s="10"/>
      <c r="H135" s="30"/>
    </row>
    <row r="136" spans="1:8">
      <c r="A136" s="13"/>
      <c r="B136" s="10"/>
      <c r="H136" s="30"/>
    </row>
    <row r="137" spans="1:8">
      <c r="A137" s="13"/>
      <c r="B137" s="10"/>
      <c r="H137" s="30"/>
    </row>
    <row r="138" spans="1:8">
      <c r="A138" s="13"/>
      <c r="B138" s="10"/>
      <c r="H138" s="30"/>
    </row>
    <row r="139" spans="1:8">
      <c r="A139" s="13"/>
      <c r="B139" s="10"/>
    </row>
    <row r="140" spans="1:8">
      <c r="A140" s="13"/>
    </row>
    <row r="141" spans="1:8">
      <c r="A141" s="13"/>
    </row>
    <row r="142" spans="1:8">
      <c r="A142" s="98"/>
    </row>
    <row r="143" spans="1:8">
      <c r="A143" s="98"/>
    </row>
    <row r="144" spans="1:8">
      <c r="A144" s="98"/>
    </row>
    <row r="145" spans="1:1">
      <c r="A145" s="98"/>
    </row>
    <row r="146" spans="1:1">
      <c r="A146" s="98"/>
    </row>
    <row r="147" spans="1:1">
      <c r="A147" s="98"/>
    </row>
    <row r="148" spans="1:1">
      <c r="A148" s="98"/>
    </row>
    <row r="149" spans="1:1">
      <c r="A149" s="98"/>
    </row>
    <row r="150" spans="1:1">
      <c r="A150" s="98"/>
    </row>
    <row r="151" spans="1:1">
      <c r="A151" s="98"/>
    </row>
    <row r="152" spans="1:1">
      <c r="A152" s="98"/>
    </row>
    <row r="153" spans="1:1">
      <c r="A153" s="98"/>
    </row>
    <row r="154" spans="1:1">
      <c r="A154" s="98"/>
    </row>
    <row r="155" spans="1:1">
      <c r="A155" s="98"/>
    </row>
    <row r="156" spans="1:1">
      <c r="A156" s="98"/>
    </row>
    <row r="157" spans="1:1">
      <c r="A157" s="98"/>
    </row>
    <row r="158" spans="1:1">
      <c r="A158" s="98"/>
    </row>
    <row r="159" spans="1:1">
      <c r="A159" s="98"/>
    </row>
    <row r="160" spans="1:1">
      <c r="A160" s="98"/>
    </row>
    <row r="161" spans="1:1">
      <c r="A161" s="98"/>
    </row>
    <row r="162" spans="1:1">
      <c r="A162" s="98"/>
    </row>
    <row r="163" spans="1:1">
      <c r="A163" s="98"/>
    </row>
    <row r="164" spans="1:1">
      <c r="A164" s="98"/>
    </row>
    <row r="165" spans="1:1">
      <c r="A165" s="85"/>
    </row>
    <row r="166" spans="1:1">
      <c r="A166" s="85"/>
    </row>
    <row r="167" spans="1:1">
      <c r="A167" s="85"/>
    </row>
    <row r="168" spans="1:1">
      <c r="A168" s="85"/>
    </row>
    <row r="169" spans="1:1">
      <c r="A169" s="85"/>
    </row>
    <row r="170" spans="1:1">
      <c r="A170" s="85"/>
    </row>
    <row r="171" spans="1:1">
      <c r="A171" s="85"/>
    </row>
    <row r="172" spans="1:1">
      <c r="A172" s="85"/>
    </row>
    <row r="173" spans="1:1">
      <c r="A173" s="85"/>
    </row>
    <row r="174" spans="1:1">
      <c r="A174" s="85"/>
    </row>
    <row r="175" spans="1:1">
      <c r="A175" s="85"/>
    </row>
    <row r="176" spans="1:1">
      <c r="A176" s="85"/>
    </row>
    <row r="177" spans="1:1">
      <c r="A177" s="85"/>
    </row>
    <row r="178" spans="1:1">
      <c r="A178" s="85"/>
    </row>
    <row r="179" spans="1:1">
      <c r="A179" s="85"/>
    </row>
    <row r="180" spans="1:1">
      <c r="A180" s="85"/>
    </row>
    <row r="181" spans="1:1">
      <c r="A181" s="85"/>
    </row>
    <row r="182" spans="1:1">
      <c r="A182" s="85"/>
    </row>
    <row r="183" spans="1:1">
      <c r="A183" s="85"/>
    </row>
    <row r="184" spans="1:1">
      <c r="A184" s="85"/>
    </row>
    <row r="185" spans="1:1">
      <c r="A185" s="85"/>
    </row>
    <row r="186" spans="1:1">
      <c r="A186" s="85"/>
    </row>
    <row r="187" spans="1:1">
      <c r="A187" s="85"/>
    </row>
    <row r="188" spans="1:1">
      <c r="A188" s="85"/>
    </row>
    <row r="189" spans="1:1">
      <c r="A189" s="85"/>
    </row>
    <row r="190" spans="1:1">
      <c r="A190" s="85"/>
    </row>
    <row r="191" spans="1:1">
      <c r="A191" s="85"/>
    </row>
    <row r="192" spans="1:1">
      <c r="A192" s="85"/>
    </row>
    <row r="193" spans="1:1">
      <c r="A193" s="85"/>
    </row>
    <row r="194" spans="1:1">
      <c r="A194" s="85"/>
    </row>
    <row r="195" spans="1:1">
      <c r="A195" s="85"/>
    </row>
    <row r="196" spans="1:1">
      <c r="A196" s="85"/>
    </row>
    <row r="197" spans="1:1">
      <c r="A197" s="85"/>
    </row>
    <row r="198" spans="1:1">
      <c r="A198" s="85"/>
    </row>
    <row r="199" spans="1:1">
      <c r="A199" s="85"/>
    </row>
    <row r="200" spans="1:1">
      <c r="A200" s="85"/>
    </row>
    <row r="201" spans="1:1">
      <c r="A201" s="85"/>
    </row>
    <row r="202" spans="1:1">
      <c r="A202" s="85"/>
    </row>
    <row r="203" spans="1:1">
      <c r="A203" s="85"/>
    </row>
    <row r="204" spans="1:1">
      <c r="A204" s="85"/>
    </row>
    <row r="205" spans="1:1">
      <c r="A205" s="85"/>
    </row>
    <row r="206" spans="1:1">
      <c r="A206" s="85"/>
    </row>
  </sheetData>
  <sortState ref="B2:Q63">
    <sortCondition descending="1" ref="Q2:Q63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28"/>
  <sheetViews>
    <sheetView topLeftCell="B1" zoomScale="108" zoomScaleNormal="108" workbookViewId="0">
      <selection activeCell="B1" sqref="B1:Q27"/>
    </sheetView>
  </sheetViews>
  <sheetFormatPr defaultRowHeight="15"/>
  <cols>
    <col min="1" max="1" width="4.5703125" customWidth="1"/>
    <col min="2" max="2" width="23.140625" customWidth="1"/>
    <col min="3" max="3" width="6" bestFit="1" customWidth="1"/>
    <col min="4" max="4" width="23.42578125" bestFit="1" customWidth="1"/>
    <col min="5" max="5" width="7" customWidth="1"/>
    <col min="6" max="6" width="8.140625" customWidth="1"/>
    <col min="7" max="7" width="9.7109375" bestFit="1" customWidth="1"/>
    <col min="8" max="8" width="8.28515625" customWidth="1"/>
    <col min="9" max="9" width="6.42578125" bestFit="1" customWidth="1"/>
    <col min="10" max="10" width="7" bestFit="1" customWidth="1"/>
    <col min="11" max="11" width="6.5703125" bestFit="1" customWidth="1"/>
    <col min="12" max="12" width="7.28515625" bestFit="1" customWidth="1"/>
    <col min="13" max="13" width="6" customWidth="1"/>
    <col min="14" max="14" width="8" bestFit="1" customWidth="1"/>
    <col min="15" max="15" width="7.85546875" bestFit="1" customWidth="1"/>
    <col min="16" max="16" width="8.85546875" bestFit="1" customWidth="1"/>
    <col min="17" max="17" width="9.140625" bestFit="1" customWidth="1"/>
  </cols>
  <sheetData>
    <row r="1" spans="1:17">
      <c r="A1" s="86" t="s">
        <v>0</v>
      </c>
      <c r="B1" s="37" t="s">
        <v>1</v>
      </c>
      <c r="C1" s="37" t="s">
        <v>2</v>
      </c>
      <c r="D1" s="10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135</v>
      </c>
      <c r="L1" s="2" t="s">
        <v>14</v>
      </c>
      <c r="M1" s="2" t="s">
        <v>10</v>
      </c>
      <c r="N1" s="2" t="s">
        <v>10</v>
      </c>
      <c r="O1" s="2" t="s">
        <v>11</v>
      </c>
      <c r="P1" s="2" t="s">
        <v>12</v>
      </c>
      <c r="Q1" s="3" t="s">
        <v>904</v>
      </c>
    </row>
    <row r="2" spans="1:17">
      <c r="A2" s="11">
        <v>1</v>
      </c>
      <c r="B2" s="14" t="s">
        <v>92</v>
      </c>
      <c r="C2" s="14">
        <v>1998</v>
      </c>
      <c r="D2" s="14" t="s">
        <v>138</v>
      </c>
      <c r="E2" s="42">
        <v>523.84012539184926</v>
      </c>
      <c r="F2" s="37">
        <v>646</v>
      </c>
      <c r="G2" s="43">
        <v>0</v>
      </c>
      <c r="H2" s="37">
        <v>555</v>
      </c>
      <c r="I2" s="37">
        <v>665</v>
      </c>
      <c r="J2" s="31"/>
      <c r="K2" s="37">
        <v>599</v>
      </c>
      <c r="L2" s="46">
        <v>539</v>
      </c>
      <c r="M2" s="38">
        <v>662</v>
      </c>
      <c r="N2" s="38"/>
      <c r="O2" s="37">
        <v>700</v>
      </c>
      <c r="P2" s="42">
        <v>233</v>
      </c>
      <c r="Q2" s="32">
        <f>F2+G2+H2+I2+J2+K2+M2+N2+O2</f>
        <v>3827</v>
      </c>
    </row>
    <row r="3" spans="1:17">
      <c r="A3" s="11">
        <v>2</v>
      </c>
      <c r="B3" s="14" t="s">
        <v>195</v>
      </c>
      <c r="C3" s="14">
        <v>1997</v>
      </c>
      <c r="D3" s="14" t="s">
        <v>29</v>
      </c>
      <c r="E3" s="31">
        <v>665</v>
      </c>
      <c r="F3" s="37">
        <v>665</v>
      </c>
      <c r="G3" s="31">
        <v>665</v>
      </c>
      <c r="H3" s="37">
        <v>665</v>
      </c>
      <c r="I3" s="31">
        <v>222</v>
      </c>
      <c r="J3" s="38"/>
      <c r="K3" s="38">
        <v>700</v>
      </c>
      <c r="L3" s="38"/>
      <c r="M3" s="38"/>
      <c r="N3" s="38"/>
      <c r="O3" s="38"/>
      <c r="P3" s="31"/>
      <c r="Q3" s="32">
        <f>E3+F3+G3+H3+I3+J3+K3+L3+M3+N3+O3+P3</f>
        <v>3582</v>
      </c>
    </row>
    <row r="4" spans="1:17">
      <c r="A4" s="11">
        <v>3</v>
      </c>
      <c r="B4" s="14" t="s">
        <v>104</v>
      </c>
      <c r="C4" s="14">
        <v>1997</v>
      </c>
      <c r="D4" s="14" t="s">
        <v>184</v>
      </c>
      <c r="E4" s="31">
        <v>502.40545294635012</v>
      </c>
      <c r="F4" s="43">
        <v>352</v>
      </c>
      <c r="G4" s="31">
        <v>556</v>
      </c>
      <c r="H4" s="31">
        <v>419</v>
      </c>
      <c r="I4" s="42"/>
      <c r="J4" s="38">
        <v>700</v>
      </c>
      <c r="K4" s="100"/>
      <c r="L4" s="38">
        <v>576</v>
      </c>
      <c r="M4" s="100"/>
      <c r="N4" s="38"/>
      <c r="O4" s="37">
        <v>655</v>
      </c>
      <c r="P4" s="31"/>
      <c r="Q4" s="32">
        <f>E4+G4+H4+I4+J4+K4+L4+M4+N4+O4+P4</f>
        <v>3408.4054529463501</v>
      </c>
    </row>
    <row r="5" spans="1:17">
      <c r="A5" s="11">
        <v>4</v>
      </c>
      <c r="B5" s="15" t="s">
        <v>105</v>
      </c>
      <c r="C5" s="15">
        <v>1997</v>
      </c>
      <c r="D5" s="15" t="s">
        <v>745</v>
      </c>
      <c r="E5" s="42">
        <v>364.34470725087237</v>
      </c>
      <c r="F5" s="37">
        <v>564</v>
      </c>
      <c r="G5" s="31">
        <v>513</v>
      </c>
      <c r="H5" s="43">
        <v>175</v>
      </c>
      <c r="I5" s="42">
        <v>116</v>
      </c>
      <c r="J5" s="37"/>
      <c r="K5" s="37">
        <v>582</v>
      </c>
      <c r="L5" s="37">
        <v>665</v>
      </c>
      <c r="M5" s="42">
        <v>474</v>
      </c>
      <c r="N5" s="38">
        <v>595</v>
      </c>
      <c r="O5" s="38">
        <v>484</v>
      </c>
      <c r="P5" s="42">
        <v>368</v>
      </c>
      <c r="Q5" s="32">
        <f>F5+G5+J5+K5+L5+N5+O5</f>
        <v>3403</v>
      </c>
    </row>
    <row r="6" spans="1:17">
      <c r="A6" s="11">
        <v>5</v>
      </c>
      <c r="B6" s="15" t="s">
        <v>96</v>
      </c>
      <c r="C6" s="15">
        <v>1998</v>
      </c>
      <c r="D6" s="15" t="s">
        <v>138</v>
      </c>
      <c r="E6" s="93">
        <v>22.384774728119982</v>
      </c>
      <c r="F6" s="38">
        <v>599</v>
      </c>
      <c r="G6" s="38">
        <v>410</v>
      </c>
      <c r="H6" s="38">
        <v>562</v>
      </c>
      <c r="I6" s="46">
        <v>234</v>
      </c>
      <c r="J6" s="38">
        <v>598</v>
      </c>
      <c r="K6" s="42">
        <v>336</v>
      </c>
      <c r="L6" s="38">
        <v>509</v>
      </c>
      <c r="M6" s="38">
        <v>483</v>
      </c>
      <c r="N6" s="37"/>
      <c r="O6" s="46">
        <v>357</v>
      </c>
      <c r="P6" s="42">
        <v>410</v>
      </c>
      <c r="Q6" s="32">
        <f>F6+H6+G6+J6+L6+M6+N6</f>
        <v>3161</v>
      </c>
    </row>
    <row r="7" spans="1:17">
      <c r="A7" s="11">
        <v>6</v>
      </c>
      <c r="B7" s="15" t="s">
        <v>204</v>
      </c>
      <c r="C7" s="15">
        <v>1997</v>
      </c>
      <c r="D7" s="15" t="s">
        <v>219</v>
      </c>
      <c r="E7" s="42">
        <v>155.35846724351035</v>
      </c>
      <c r="F7" s="37">
        <v>426</v>
      </c>
      <c r="G7" s="31">
        <v>572</v>
      </c>
      <c r="H7" s="43">
        <v>365</v>
      </c>
      <c r="I7" s="42">
        <v>233</v>
      </c>
      <c r="J7" s="37"/>
      <c r="K7" s="38">
        <v>588</v>
      </c>
      <c r="L7" s="38">
        <v>403</v>
      </c>
      <c r="M7" s="32"/>
      <c r="N7" s="32"/>
      <c r="O7" s="38">
        <v>633</v>
      </c>
      <c r="P7" s="31">
        <v>513</v>
      </c>
      <c r="Q7" s="32">
        <f>F7+G7+J7+K7+M7+N7+O7+P7+L7</f>
        <v>3135</v>
      </c>
    </row>
    <row r="8" spans="1:17">
      <c r="A8" s="11">
        <v>7</v>
      </c>
      <c r="B8" s="15" t="s">
        <v>458</v>
      </c>
      <c r="C8" s="15">
        <v>1997</v>
      </c>
      <c r="D8" s="15" t="s">
        <v>138</v>
      </c>
      <c r="E8" s="38"/>
      <c r="F8" s="38"/>
      <c r="G8" s="32">
        <v>438.14612584503368</v>
      </c>
      <c r="H8" s="38">
        <v>333</v>
      </c>
      <c r="I8" s="38">
        <v>301</v>
      </c>
      <c r="J8" s="38"/>
      <c r="K8" s="46">
        <v>218</v>
      </c>
      <c r="L8" s="38">
        <v>568</v>
      </c>
      <c r="M8" s="38">
        <v>665</v>
      </c>
      <c r="N8" s="38"/>
      <c r="O8" s="38"/>
      <c r="P8" s="31">
        <v>700</v>
      </c>
      <c r="Q8" s="32">
        <f>E8+F8+G8+H8+I8+J8+L8+M8+N8+O8+P8</f>
        <v>3005.1461258450336</v>
      </c>
    </row>
    <row r="9" spans="1:17">
      <c r="A9" s="11">
        <v>8</v>
      </c>
      <c r="B9" s="15" t="s">
        <v>106</v>
      </c>
      <c r="C9" s="15">
        <v>1997</v>
      </c>
      <c r="D9" s="15" t="s">
        <v>745</v>
      </c>
      <c r="E9" s="32">
        <v>414.57706384709223</v>
      </c>
      <c r="F9" s="46">
        <v>207</v>
      </c>
      <c r="G9" s="38">
        <v>348</v>
      </c>
      <c r="H9" s="38">
        <v>402</v>
      </c>
      <c r="I9" s="93">
        <v>180</v>
      </c>
      <c r="J9" s="38"/>
      <c r="K9" s="31"/>
      <c r="L9" s="37"/>
      <c r="M9" s="42">
        <v>179</v>
      </c>
      <c r="N9" s="38">
        <v>665</v>
      </c>
      <c r="O9" s="38">
        <v>509</v>
      </c>
      <c r="P9" s="31">
        <v>444</v>
      </c>
      <c r="Q9" s="32">
        <f>E9+H9+J9+K9+L9+N9+O9+P9+G9</f>
        <v>2782.5770638470922</v>
      </c>
    </row>
    <row r="10" spans="1:17">
      <c r="A10" s="11">
        <v>9</v>
      </c>
      <c r="B10" s="15" t="s">
        <v>93</v>
      </c>
      <c r="C10" s="15">
        <v>1998</v>
      </c>
      <c r="D10" s="15" t="s">
        <v>594</v>
      </c>
      <c r="E10" s="46">
        <v>238</v>
      </c>
      <c r="F10" s="38">
        <v>373</v>
      </c>
      <c r="G10" s="93">
        <v>329.538209095171</v>
      </c>
      <c r="H10" s="38">
        <v>417</v>
      </c>
      <c r="I10" s="93">
        <v>154</v>
      </c>
      <c r="J10" s="38"/>
      <c r="K10" s="31">
        <v>396</v>
      </c>
      <c r="L10" s="37">
        <v>356</v>
      </c>
      <c r="M10" s="100"/>
      <c r="N10" s="38"/>
      <c r="O10" s="38">
        <v>523</v>
      </c>
      <c r="P10" s="31">
        <v>637</v>
      </c>
      <c r="Q10" s="32">
        <f>F10+H10+J10+K10+M10+N10+O10+P10+L10</f>
        <v>2702</v>
      </c>
    </row>
    <row r="11" spans="1:17">
      <c r="A11" s="11">
        <v>10</v>
      </c>
      <c r="B11" s="15" t="s">
        <v>197</v>
      </c>
      <c r="C11" s="15">
        <v>1998</v>
      </c>
      <c r="D11" s="15" t="s">
        <v>29</v>
      </c>
      <c r="E11" s="31">
        <v>368.35149863760194</v>
      </c>
      <c r="F11" s="31">
        <v>378</v>
      </c>
      <c r="G11" s="38">
        <v>608</v>
      </c>
      <c r="H11" s="38">
        <v>315</v>
      </c>
      <c r="I11" s="38">
        <v>245</v>
      </c>
      <c r="J11" s="38"/>
      <c r="K11" s="38">
        <v>205</v>
      </c>
      <c r="L11" s="38"/>
      <c r="M11" s="31"/>
      <c r="N11" s="38"/>
      <c r="O11" s="38"/>
      <c r="P11" s="31"/>
      <c r="Q11" s="32">
        <f t="shared" ref="Q11:Q42" si="0">E11+F11+G11+H11+I11+J11+K11+L11+M11+N11+O11+P11</f>
        <v>2119.3514986376022</v>
      </c>
    </row>
    <row r="12" spans="1:17">
      <c r="A12" s="11">
        <v>11</v>
      </c>
      <c r="B12" s="15" t="s">
        <v>626</v>
      </c>
      <c r="C12" s="88">
        <v>1997</v>
      </c>
      <c r="D12" s="15" t="s">
        <v>594</v>
      </c>
      <c r="E12" s="38"/>
      <c r="F12" s="38"/>
      <c r="G12" s="38"/>
      <c r="H12" s="38"/>
      <c r="I12" s="38"/>
      <c r="J12" s="38"/>
      <c r="K12" s="38">
        <v>380</v>
      </c>
      <c r="L12" s="38">
        <v>608</v>
      </c>
      <c r="M12" s="38"/>
      <c r="N12" s="38"/>
      <c r="O12" s="38">
        <v>140</v>
      </c>
      <c r="P12" s="31">
        <v>480</v>
      </c>
      <c r="Q12" s="32">
        <f t="shared" si="0"/>
        <v>1608</v>
      </c>
    </row>
    <row r="13" spans="1:17">
      <c r="A13" s="11">
        <v>12</v>
      </c>
      <c r="B13" s="15" t="s">
        <v>201</v>
      </c>
      <c r="C13" s="15">
        <v>1997</v>
      </c>
      <c r="D13" s="15" t="s">
        <v>139</v>
      </c>
      <c r="E13" s="31">
        <v>294.40730032526193</v>
      </c>
      <c r="F13" s="37">
        <v>378</v>
      </c>
      <c r="G13" s="31"/>
      <c r="H13" s="37"/>
      <c r="I13" s="31"/>
      <c r="J13" s="37"/>
      <c r="K13" s="38"/>
      <c r="L13" s="38"/>
      <c r="M13" s="38"/>
      <c r="N13" s="38"/>
      <c r="O13" s="38">
        <v>375</v>
      </c>
      <c r="P13" s="31">
        <v>454</v>
      </c>
      <c r="Q13" s="32">
        <f t="shared" si="0"/>
        <v>1501.407300325262</v>
      </c>
    </row>
    <row r="14" spans="1:17">
      <c r="A14" s="11">
        <v>13</v>
      </c>
      <c r="B14" s="15" t="s">
        <v>196</v>
      </c>
      <c r="C14" s="15">
        <v>1997</v>
      </c>
      <c r="D14" s="15" t="s">
        <v>29</v>
      </c>
      <c r="E14" s="32">
        <v>591.95075757575739</v>
      </c>
      <c r="F14" s="38">
        <v>315</v>
      </c>
      <c r="G14" s="32"/>
      <c r="H14" s="38"/>
      <c r="I14" s="32">
        <v>238</v>
      </c>
      <c r="J14" s="38"/>
      <c r="K14" s="32">
        <v>333</v>
      </c>
      <c r="L14" s="38"/>
      <c r="M14" s="38"/>
      <c r="N14" s="38"/>
      <c r="O14" s="38"/>
      <c r="P14" s="31"/>
      <c r="Q14" s="32">
        <f t="shared" si="0"/>
        <v>1477.9507575757575</v>
      </c>
    </row>
    <row r="15" spans="1:17">
      <c r="A15" s="11">
        <v>14</v>
      </c>
      <c r="B15" s="15" t="s">
        <v>91</v>
      </c>
      <c r="C15" s="15">
        <v>1998</v>
      </c>
      <c r="D15" s="15" t="s">
        <v>138</v>
      </c>
      <c r="E15" s="31"/>
      <c r="F15" s="37"/>
      <c r="G15" s="32">
        <v>521.10567514677075</v>
      </c>
      <c r="H15" s="37">
        <v>422</v>
      </c>
      <c r="I15" s="31"/>
      <c r="J15" s="38"/>
      <c r="K15" s="38">
        <v>530</v>
      </c>
      <c r="L15" s="38"/>
      <c r="M15" s="38"/>
      <c r="N15" s="38"/>
      <c r="O15" s="38"/>
      <c r="P15" s="31"/>
      <c r="Q15" s="32">
        <f t="shared" si="0"/>
        <v>1473.1056751467709</v>
      </c>
    </row>
    <row r="16" spans="1:17">
      <c r="A16" s="11">
        <v>15</v>
      </c>
      <c r="B16" s="15" t="s">
        <v>562</v>
      </c>
      <c r="C16" s="15">
        <v>1997</v>
      </c>
      <c r="D16" s="15" t="s">
        <v>121</v>
      </c>
      <c r="E16" s="38"/>
      <c r="F16" s="38"/>
      <c r="G16" s="38"/>
      <c r="H16" s="38"/>
      <c r="I16" s="32">
        <v>258</v>
      </c>
      <c r="J16" s="38"/>
      <c r="K16" s="38">
        <v>612</v>
      </c>
      <c r="L16" s="38">
        <v>543</v>
      </c>
      <c r="M16" s="38"/>
      <c r="N16" s="38"/>
      <c r="O16" s="38"/>
      <c r="P16" s="31"/>
      <c r="Q16" s="32">
        <f t="shared" si="0"/>
        <v>1413</v>
      </c>
    </row>
    <row r="17" spans="1:17">
      <c r="A17" s="11">
        <v>16</v>
      </c>
      <c r="B17" s="15" t="s">
        <v>618</v>
      </c>
      <c r="C17" s="15">
        <v>1999</v>
      </c>
      <c r="D17" s="15" t="s">
        <v>738</v>
      </c>
      <c r="E17" s="38"/>
      <c r="F17" s="38"/>
      <c r="G17" s="38"/>
      <c r="H17" s="38"/>
      <c r="I17" s="38"/>
      <c r="J17" s="38"/>
      <c r="K17" s="38">
        <v>460</v>
      </c>
      <c r="L17" s="38"/>
      <c r="M17" s="38"/>
      <c r="N17" s="38"/>
      <c r="O17" s="38">
        <v>508</v>
      </c>
      <c r="P17" s="32">
        <v>210.12216404886547</v>
      </c>
      <c r="Q17" s="32">
        <f t="shared" si="0"/>
        <v>1178.1221640488654</v>
      </c>
    </row>
    <row r="18" spans="1:17">
      <c r="A18" s="11">
        <v>17</v>
      </c>
      <c r="B18" s="15" t="s">
        <v>456</v>
      </c>
      <c r="C18" s="15">
        <v>1997</v>
      </c>
      <c r="D18" s="15" t="s">
        <v>354</v>
      </c>
      <c r="E18" s="38"/>
      <c r="F18" s="38"/>
      <c r="G18" s="31">
        <v>595.83209509658241</v>
      </c>
      <c r="H18" s="37">
        <v>395</v>
      </c>
      <c r="I18" s="31"/>
      <c r="J18" s="38"/>
      <c r="K18" s="38"/>
      <c r="L18" s="38"/>
      <c r="M18" s="38"/>
      <c r="N18" s="38"/>
      <c r="O18" s="38"/>
      <c r="P18" s="31"/>
      <c r="Q18" s="32">
        <f t="shared" si="0"/>
        <v>990.83209509658241</v>
      </c>
    </row>
    <row r="19" spans="1:17">
      <c r="A19" s="11">
        <v>18</v>
      </c>
      <c r="B19" s="15" t="s">
        <v>116</v>
      </c>
      <c r="C19" s="15">
        <v>1997</v>
      </c>
      <c r="D19" s="15" t="s">
        <v>121</v>
      </c>
      <c r="E19" s="38"/>
      <c r="F19" s="38"/>
      <c r="G19" s="38"/>
      <c r="H19" s="38"/>
      <c r="I19" s="32">
        <v>0</v>
      </c>
      <c r="J19" s="32"/>
      <c r="K19" s="38">
        <v>426</v>
      </c>
      <c r="L19" s="38">
        <v>539</v>
      </c>
      <c r="M19" s="38"/>
      <c r="N19" s="38"/>
      <c r="O19" s="38"/>
      <c r="P19" s="31"/>
      <c r="Q19" s="32">
        <f t="shared" si="0"/>
        <v>965</v>
      </c>
    </row>
    <row r="20" spans="1:17">
      <c r="A20" s="11">
        <v>19</v>
      </c>
      <c r="B20" s="15" t="s">
        <v>205</v>
      </c>
      <c r="C20" s="15">
        <v>1998</v>
      </c>
      <c r="D20" s="15" t="s">
        <v>352</v>
      </c>
      <c r="E20" s="32">
        <v>44.238578680202892</v>
      </c>
      <c r="F20" s="38">
        <v>426</v>
      </c>
      <c r="G20" s="38">
        <v>365</v>
      </c>
      <c r="H20" s="37">
        <v>122</v>
      </c>
      <c r="I20" s="31"/>
      <c r="J20" s="38"/>
      <c r="K20" s="38"/>
      <c r="L20" s="37"/>
      <c r="M20" s="32"/>
      <c r="N20" s="38"/>
      <c r="O20" s="38"/>
      <c r="P20" s="31"/>
      <c r="Q20" s="32">
        <f t="shared" si="0"/>
        <v>957.23857868020286</v>
      </c>
    </row>
    <row r="21" spans="1:17">
      <c r="A21" s="11">
        <v>20</v>
      </c>
      <c r="B21" s="15" t="s">
        <v>625</v>
      </c>
      <c r="C21" s="88">
        <v>1997</v>
      </c>
      <c r="D21" s="15" t="s">
        <v>590</v>
      </c>
      <c r="E21" s="38"/>
      <c r="F21" s="38"/>
      <c r="G21" s="38"/>
      <c r="H21" s="38"/>
      <c r="I21" s="38"/>
      <c r="J21" s="38"/>
      <c r="K21" s="32">
        <v>477</v>
      </c>
      <c r="L21" s="38"/>
      <c r="M21" s="38"/>
      <c r="N21" s="38"/>
      <c r="O21" s="38"/>
      <c r="P21" s="31">
        <v>447</v>
      </c>
      <c r="Q21" s="32">
        <f t="shared" si="0"/>
        <v>924</v>
      </c>
    </row>
    <row r="22" spans="1:17">
      <c r="A22" s="11">
        <v>21</v>
      </c>
      <c r="B22" s="15" t="s">
        <v>198</v>
      </c>
      <c r="C22" s="15">
        <v>1997</v>
      </c>
      <c r="D22" s="15" t="s">
        <v>124</v>
      </c>
      <c r="E22" s="32">
        <v>333.75094055680967</v>
      </c>
      <c r="F22" s="38">
        <v>496</v>
      </c>
      <c r="G22" s="38"/>
      <c r="H22" s="38"/>
      <c r="I22" s="32"/>
      <c r="J22" s="38"/>
      <c r="K22" s="38"/>
      <c r="L22" s="38"/>
      <c r="M22" s="38"/>
      <c r="N22" s="38"/>
      <c r="O22" s="38"/>
      <c r="P22" s="31"/>
      <c r="Q22" s="32">
        <f t="shared" si="0"/>
        <v>829.75094055680961</v>
      </c>
    </row>
    <row r="23" spans="1:17">
      <c r="A23" s="11">
        <v>22</v>
      </c>
      <c r="B23" s="15" t="s">
        <v>619</v>
      </c>
      <c r="C23" s="15">
        <v>1998</v>
      </c>
      <c r="D23" s="15" t="s">
        <v>592</v>
      </c>
      <c r="E23" s="38"/>
      <c r="F23" s="38"/>
      <c r="G23" s="38"/>
      <c r="H23" s="38"/>
      <c r="I23" s="38"/>
      <c r="J23" s="38"/>
      <c r="K23" s="32">
        <v>372.5637181409295</v>
      </c>
      <c r="L23" s="38"/>
      <c r="M23" s="38">
        <v>419</v>
      </c>
      <c r="N23" s="38">
        <v>0</v>
      </c>
      <c r="O23" s="38"/>
      <c r="P23" s="31"/>
      <c r="Q23" s="32">
        <f t="shared" si="0"/>
        <v>791.5637181409295</v>
      </c>
    </row>
    <row r="24" spans="1:17">
      <c r="A24" s="11">
        <v>23</v>
      </c>
      <c r="B24" s="15" t="s">
        <v>689</v>
      </c>
      <c r="C24" s="15">
        <v>1997</v>
      </c>
      <c r="D24" s="15" t="s">
        <v>683</v>
      </c>
      <c r="E24" s="38"/>
      <c r="F24" s="38"/>
      <c r="G24" s="44"/>
      <c r="H24" s="38"/>
      <c r="I24" s="38"/>
      <c r="J24" s="38"/>
      <c r="K24" s="38"/>
      <c r="L24" s="38"/>
      <c r="M24" s="32">
        <v>146.47352264006133</v>
      </c>
      <c r="N24" s="38">
        <v>409</v>
      </c>
      <c r="O24" s="38">
        <v>34</v>
      </c>
      <c r="P24" s="38">
        <v>75</v>
      </c>
      <c r="Q24" s="32">
        <f t="shared" si="0"/>
        <v>664.47352264006133</v>
      </c>
    </row>
    <row r="25" spans="1:17">
      <c r="A25" s="11">
        <v>24</v>
      </c>
      <c r="B25" s="15" t="s">
        <v>209</v>
      </c>
      <c r="C25" s="15">
        <v>1998</v>
      </c>
      <c r="D25" s="15" t="s">
        <v>143</v>
      </c>
      <c r="E25" s="32">
        <v>0</v>
      </c>
      <c r="F25" s="38">
        <v>0</v>
      </c>
      <c r="G25" s="38"/>
      <c r="H25" s="38"/>
      <c r="I25" s="38"/>
      <c r="J25" s="31"/>
      <c r="K25" s="38"/>
      <c r="L25" s="38"/>
      <c r="M25" s="38"/>
      <c r="N25" s="38"/>
      <c r="O25" s="38">
        <v>300</v>
      </c>
      <c r="P25" s="31">
        <v>322</v>
      </c>
      <c r="Q25" s="32">
        <f t="shared" si="0"/>
        <v>622</v>
      </c>
    </row>
    <row r="26" spans="1:17">
      <c r="A26" s="11">
        <v>25</v>
      </c>
      <c r="B26" s="15" t="s">
        <v>207</v>
      </c>
      <c r="C26" s="15">
        <v>1997</v>
      </c>
      <c r="D26" s="15" t="s">
        <v>44</v>
      </c>
      <c r="E26" s="31">
        <v>0</v>
      </c>
      <c r="F26" s="31">
        <v>47</v>
      </c>
      <c r="G26" s="31"/>
      <c r="H26" s="38"/>
      <c r="I26" s="38"/>
      <c r="J26" s="37"/>
      <c r="K26" s="31">
        <v>502</v>
      </c>
      <c r="L26" s="38"/>
      <c r="M26" s="38"/>
      <c r="N26" s="38"/>
      <c r="O26" s="37"/>
      <c r="P26" s="31"/>
      <c r="Q26" s="32">
        <f t="shared" si="0"/>
        <v>549</v>
      </c>
    </row>
    <row r="27" spans="1:17">
      <c r="A27" s="11">
        <v>26</v>
      </c>
      <c r="B27" s="15" t="s">
        <v>775</v>
      </c>
      <c r="C27" s="15">
        <v>1997</v>
      </c>
      <c r="D27" s="15" t="s">
        <v>765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2">
        <v>304.09145607701583</v>
      </c>
      <c r="P27" s="38">
        <v>218</v>
      </c>
      <c r="Q27" s="32">
        <f t="shared" si="0"/>
        <v>522.09145607701589</v>
      </c>
    </row>
    <row r="28" spans="1:17">
      <c r="A28" s="11">
        <v>27</v>
      </c>
      <c r="B28" s="15" t="s">
        <v>212</v>
      </c>
      <c r="C28" s="15">
        <v>1997</v>
      </c>
      <c r="D28" s="15" t="s">
        <v>27</v>
      </c>
      <c r="E28" s="32">
        <v>0</v>
      </c>
      <c r="F28" s="38">
        <v>448</v>
      </c>
      <c r="G28" s="32"/>
      <c r="H28" s="44"/>
      <c r="I28" s="38">
        <v>61</v>
      </c>
      <c r="J28" s="38"/>
      <c r="K28" s="37"/>
      <c r="L28" s="37"/>
      <c r="M28" s="38"/>
      <c r="N28" s="38"/>
      <c r="O28" s="38"/>
      <c r="P28" s="31"/>
      <c r="Q28" s="32">
        <f t="shared" si="0"/>
        <v>509</v>
      </c>
    </row>
    <row r="29" spans="1:17">
      <c r="A29" s="11">
        <v>28</v>
      </c>
      <c r="B29" s="15" t="s">
        <v>200</v>
      </c>
      <c r="C29" s="15">
        <v>1997</v>
      </c>
      <c r="D29" s="15" t="s">
        <v>27</v>
      </c>
      <c r="E29" s="32">
        <v>306.34284668862057</v>
      </c>
      <c r="F29" s="38">
        <v>192</v>
      </c>
      <c r="G29" s="38"/>
      <c r="H29" s="38"/>
      <c r="I29" s="32">
        <v>0</v>
      </c>
      <c r="J29" s="32"/>
      <c r="K29" s="37"/>
      <c r="L29" s="37"/>
      <c r="M29" s="38"/>
      <c r="N29" s="38"/>
      <c r="O29" s="38"/>
      <c r="P29" s="31"/>
      <c r="Q29" s="32">
        <f t="shared" si="0"/>
        <v>498.34284668862057</v>
      </c>
    </row>
    <row r="30" spans="1:17">
      <c r="A30" s="11">
        <v>29</v>
      </c>
      <c r="B30" s="15" t="s">
        <v>688</v>
      </c>
      <c r="C30" s="15">
        <v>1998</v>
      </c>
      <c r="D30" s="15" t="s">
        <v>683</v>
      </c>
      <c r="E30" s="38"/>
      <c r="F30" s="38"/>
      <c r="G30" s="44"/>
      <c r="H30" s="38"/>
      <c r="I30" s="38"/>
      <c r="J30" s="38"/>
      <c r="K30" s="38"/>
      <c r="L30" s="38"/>
      <c r="M30" s="32">
        <v>300.61643835616439</v>
      </c>
      <c r="N30" s="38">
        <v>184</v>
      </c>
      <c r="O30" s="38"/>
      <c r="P30" s="38"/>
      <c r="Q30" s="32">
        <f t="shared" si="0"/>
        <v>484.61643835616439</v>
      </c>
    </row>
    <row r="31" spans="1:17">
      <c r="A31" s="11">
        <v>30</v>
      </c>
      <c r="B31" s="15" t="s">
        <v>199</v>
      </c>
      <c r="C31" s="15">
        <v>1997</v>
      </c>
      <c r="D31" s="15" t="s">
        <v>143</v>
      </c>
      <c r="E31" s="31">
        <v>329.26217228464407</v>
      </c>
      <c r="F31" s="37">
        <v>134</v>
      </c>
      <c r="G31" s="40">
        <v>0</v>
      </c>
      <c r="H31" s="37">
        <v>0</v>
      </c>
      <c r="I31" s="37"/>
      <c r="J31" s="38"/>
      <c r="K31" s="37"/>
      <c r="L31" s="38"/>
      <c r="M31" s="38"/>
      <c r="N31" s="38"/>
      <c r="O31" s="38"/>
      <c r="P31" s="31"/>
      <c r="Q31" s="32">
        <f t="shared" si="0"/>
        <v>463.26217228464407</v>
      </c>
    </row>
    <row r="32" spans="1:17">
      <c r="A32" s="11">
        <v>31</v>
      </c>
      <c r="B32" s="15" t="s">
        <v>457</v>
      </c>
      <c r="C32" s="15">
        <v>1997</v>
      </c>
      <c r="D32" s="15" t="s">
        <v>412</v>
      </c>
      <c r="E32" s="38"/>
      <c r="F32" s="38"/>
      <c r="G32" s="31">
        <v>457.11055276381887</v>
      </c>
      <c r="H32" s="38"/>
      <c r="I32" s="32"/>
      <c r="J32" s="37"/>
      <c r="K32" s="37"/>
      <c r="L32" s="37"/>
      <c r="M32" s="38"/>
      <c r="N32" s="38"/>
      <c r="O32" s="38"/>
      <c r="P32" s="31"/>
      <c r="Q32" s="32">
        <f t="shared" si="0"/>
        <v>457.11055276381887</v>
      </c>
    </row>
    <row r="33" spans="1:17">
      <c r="A33" s="11">
        <v>32</v>
      </c>
      <c r="B33" s="15" t="s">
        <v>776</v>
      </c>
      <c r="C33" s="15">
        <v>1997</v>
      </c>
      <c r="D33" s="15" t="s">
        <v>765</v>
      </c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2">
        <v>178.77830437072166</v>
      </c>
      <c r="P33" s="38">
        <v>198</v>
      </c>
      <c r="Q33" s="32">
        <f t="shared" si="0"/>
        <v>376.77830437072168</v>
      </c>
    </row>
    <row r="34" spans="1:17">
      <c r="A34" s="11">
        <v>33</v>
      </c>
      <c r="B34" s="15" t="s">
        <v>778</v>
      </c>
      <c r="C34" s="15">
        <v>1997</v>
      </c>
      <c r="D34" s="15" t="s">
        <v>765</v>
      </c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2">
        <v>11.035364294844573</v>
      </c>
      <c r="P34" s="38">
        <v>327</v>
      </c>
      <c r="Q34" s="32">
        <f t="shared" si="0"/>
        <v>338.03536429484456</v>
      </c>
    </row>
    <row r="35" spans="1:17">
      <c r="A35" s="11">
        <v>34</v>
      </c>
      <c r="B35" s="15" t="s">
        <v>779</v>
      </c>
      <c r="C35" s="15">
        <v>1997</v>
      </c>
      <c r="D35" s="15" t="s">
        <v>780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2">
        <v>0</v>
      </c>
      <c r="P35" s="38">
        <v>303</v>
      </c>
      <c r="Q35" s="32">
        <f t="shared" si="0"/>
        <v>303</v>
      </c>
    </row>
    <row r="36" spans="1:17">
      <c r="A36" s="11">
        <v>35</v>
      </c>
      <c r="B36" s="15" t="s">
        <v>563</v>
      </c>
      <c r="C36" s="15">
        <v>1997</v>
      </c>
      <c r="D36" s="15" t="s">
        <v>356</v>
      </c>
      <c r="E36" s="38"/>
      <c r="F36" s="38"/>
      <c r="G36" s="38"/>
      <c r="H36" s="38"/>
      <c r="I36" s="32">
        <v>0</v>
      </c>
      <c r="J36" s="38"/>
      <c r="K36" s="38">
        <v>270</v>
      </c>
      <c r="L36" s="31"/>
      <c r="M36" s="38"/>
      <c r="N36" s="38"/>
      <c r="O36" s="38"/>
      <c r="P36" s="31"/>
      <c r="Q36" s="32">
        <f t="shared" si="0"/>
        <v>270</v>
      </c>
    </row>
    <row r="37" spans="1:17">
      <c r="A37" s="11">
        <v>36</v>
      </c>
      <c r="B37" s="15" t="s">
        <v>690</v>
      </c>
      <c r="C37" s="15">
        <v>1998</v>
      </c>
      <c r="D37" s="15" t="s">
        <v>683</v>
      </c>
      <c r="E37" s="38"/>
      <c r="F37" s="38"/>
      <c r="G37" s="44"/>
      <c r="H37" s="38"/>
      <c r="I37" s="38"/>
      <c r="J37" s="38"/>
      <c r="K37" s="38"/>
      <c r="L37" s="38"/>
      <c r="M37" s="32">
        <v>18.778831644750941</v>
      </c>
      <c r="N37" s="38">
        <v>251</v>
      </c>
      <c r="O37" s="38"/>
      <c r="P37" s="38"/>
      <c r="Q37" s="32">
        <f t="shared" si="0"/>
        <v>269.77883164475094</v>
      </c>
    </row>
    <row r="38" spans="1:17">
      <c r="A38" s="11">
        <v>37</v>
      </c>
      <c r="B38" s="15" t="s">
        <v>342</v>
      </c>
      <c r="C38" s="15">
        <v>1998</v>
      </c>
      <c r="D38" s="15" t="s">
        <v>229</v>
      </c>
      <c r="E38" s="31"/>
      <c r="F38" s="31">
        <v>269.05747126436779</v>
      </c>
      <c r="G38" s="31"/>
      <c r="H38" s="37"/>
      <c r="I38" s="31"/>
      <c r="J38" s="38"/>
      <c r="K38" s="38"/>
      <c r="L38" s="38"/>
      <c r="M38" s="32"/>
      <c r="N38" s="38"/>
      <c r="O38" s="38"/>
      <c r="P38" s="31"/>
      <c r="Q38" s="32">
        <f t="shared" si="0"/>
        <v>269.05747126436779</v>
      </c>
    </row>
    <row r="39" spans="1:17">
      <c r="A39" s="11">
        <v>38</v>
      </c>
      <c r="B39" s="15" t="s">
        <v>202</v>
      </c>
      <c r="C39" s="15">
        <v>1997</v>
      </c>
      <c r="D39" s="15" t="s">
        <v>27</v>
      </c>
      <c r="E39" s="32">
        <v>262.88535477105899</v>
      </c>
      <c r="F39" s="38">
        <v>0</v>
      </c>
      <c r="G39" s="38"/>
      <c r="H39" s="37"/>
      <c r="I39" s="31"/>
      <c r="J39" s="38"/>
      <c r="K39" s="99"/>
      <c r="L39" s="31"/>
      <c r="M39" s="38"/>
      <c r="N39" s="38"/>
      <c r="O39" s="38"/>
      <c r="P39" s="31"/>
      <c r="Q39" s="32">
        <f t="shared" si="0"/>
        <v>262.88535477105899</v>
      </c>
    </row>
    <row r="40" spans="1:17">
      <c r="A40" s="11">
        <v>39</v>
      </c>
      <c r="B40" s="15" t="s">
        <v>565</v>
      </c>
      <c r="C40" s="15">
        <v>1997</v>
      </c>
      <c r="D40" s="15" t="s">
        <v>745</v>
      </c>
      <c r="E40" s="38"/>
      <c r="F40" s="38"/>
      <c r="G40" s="38"/>
      <c r="H40" s="38"/>
      <c r="I40" s="32">
        <v>0</v>
      </c>
      <c r="J40" s="37">
        <v>219</v>
      </c>
      <c r="K40" s="32"/>
      <c r="L40" s="38"/>
      <c r="M40" s="38"/>
      <c r="N40" s="37"/>
      <c r="O40" s="38">
        <v>39</v>
      </c>
      <c r="P40" s="31">
        <v>4</v>
      </c>
      <c r="Q40" s="32">
        <f t="shared" si="0"/>
        <v>262</v>
      </c>
    </row>
    <row r="41" spans="1:17">
      <c r="A41" s="11">
        <v>40</v>
      </c>
      <c r="B41" s="15" t="s">
        <v>620</v>
      </c>
      <c r="C41" s="15">
        <v>1997</v>
      </c>
      <c r="D41" s="15" t="s">
        <v>592</v>
      </c>
      <c r="E41" s="38"/>
      <c r="F41" s="38"/>
      <c r="G41" s="38"/>
      <c r="H41" s="38"/>
      <c r="I41" s="38"/>
      <c r="J41" s="38"/>
      <c r="K41" s="32">
        <v>256.4171122994652</v>
      </c>
      <c r="L41" s="38"/>
      <c r="M41" s="38"/>
      <c r="N41" s="38"/>
      <c r="O41" s="38"/>
      <c r="P41" s="31"/>
      <c r="Q41" s="32">
        <f t="shared" si="0"/>
        <v>256.4171122994652</v>
      </c>
    </row>
    <row r="42" spans="1:17">
      <c r="A42" s="11">
        <v>41</v>
      </c>
      <c r="B42" s="15" t="s">
        <v>343</v>
      </c>
      <c r="C42" s="15">
        <v>1998</v>
      </c>
      <c r="D42" s="15" t="s">
        <v>344</v>
      </c>
      <c r="E42" s="38"/>
      <c r="F42" s="32">
        <v>204.12299465240639</v>
      </c>
      <c r="G42" s="31"/>
      <c r="H42" s="37"/>
      <c r="I42" s="31"/>
      <c r="J42" s="38"/>
      <c r="K42" s="38"/>
      <c r="L42" s="38"/>
      <c r="M42" s="38"/>
      <c r="N42" s="38"/>
      <c r="O42" s="38"/>
      <c r="P42" s="31"/>
      <c r="Q42" s="32">
        <f t="shared" si="0"/>
        <v>204.12299465240639</v>
      </c>
    </row>
    <row r="43" spans="1:17">
      <c r="A43" s="11">
        <v>42</v>
      </c>
      <c r="B43" s="15" t="s">
        <v>203</v>
      </c>
      <c r="C43" s="15">
        <v>1998</v>
      </c>
      <c r="D43" s="15" t="s">
        <v>139</v>
      </c>
      <c r="E43" s="31">
        <v>186.95121951219505</v>
      </c>
      <c r="F43" s="31">
        <v>0</v>
      </c>
      <c r="G43" s="31"/>
      <c r="H43" s="31"/>
      <c r="I43" s="31"/>
      <c r="J43" s="37"/>
      <c r="K43" s="37"/>
      <c r="L43" s="38"/>
      <c r="M43" s="38"/>
      <c r="N43" s="38"/>
      <c r="O43" s="38"/>
      <c r="P43" s="31"/>
      <c r="Q43" s="32">
        <f t="shared" ref="Q43:Q73" si="1">E43+F43+G43+H43+I43+J43+K43+L43+M43+N43+O43+P43</f>
        <v>186.95121951219505</v>
      </c>
    </row>
    <row r="44" spans="1:17">
      <c r="A44" s="11">
        <v>43</v>
      </c>
      <c r="B44" s="15" t="s">
        <v>777</v>
      </c>
      <c r="C44" s="15">
        <v>1997</v>
      </c>
      <c r="D44" s="15" t="s">
        <v>732</v>
      </c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2">
        <v>166.45898234683281</v>
      </c>
      <c r="P44" s="38"/>
      <c r="Q44" s="32">
        <f t="shared" si="1"/>
        <v>166.45898234683281</v>
      </c>
    </row>
    <row r="45" spans="1:17">
      <c r="A45" s="11">
        <v>44</v>
      </c>
      <c r="B45" s="15" t="s">
        <v>885</v>
      </c>
      <c r="C45" s="15">
        <v>1997</v>
      </c>
      <c r="D45" s="15" t="s">
        <v>884</v>
      </c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2">
        <v>138.4244372990353</v>
      </c>
      <c r="Q45" s="32">
        <f t="shared" si="1"/>
        <v>138.4244372990353</v>
      </c>
    </row>
    <row r="46" spans="1:17">
      <c r="A46" s="11">
        <v>45</v>
      </c>
      <c r="B46" s="15" t="s">
        <v>345</v>
      </c>
      <c r="C46" s="15">
        <v>1997</v>
      </c>
      <c r="D46" s="15" t="s">
        <v>139</v>
      </c>
      <c r="E46" s="38"/>
      <c r="F46" s="32">
        <v>132.47791952894991</v>
      </c>
      <c r="G46" s="38"/>
      <c r="H46" s="38"/>
      <c r="I46" s="32"/>
      <c r="J46" s="38"/>
      <c r="K46" s="37"/>
      <c r="L46" s="38"/>
      <c r="M46" s="31"/>
      <c r="N46" s="37"/>
      <c r="O46" s="37"/>
      <c r="P46" s="31"/>
      <c r="Q46" s="32">
        <f t="shared" si="1"/>
        <v>132.47791952894991</v>
      </c>
    </row>
    <row r="47" spans="1:17">
      <c r="A47" s="11">
        <v>46</v>
      </c>
      <c r="B47" s="15" t="s">
        <v>346</v>
      </c>
      <c r="C47" s="15">
        <v>1998</v>
      </c>
      <c r="D47" s="15" t="s">
        <v>319</v>
      </c>
      <c r="E47" s="37"/>
      <c r="F47" s="31">
        <v>126.26582278481006</v>
      </c>
      <c r="G47" s="37"/>
      <c r="H47" s="37"/>
      <c r="I47" s="37"/>
      <c r="J47" s="38"/>
      <c r="K47" s="38"/>
      <c r="L47" s="38"/>
      <c r="M47" s="38"/>
      <c r="N47" s="38"/>
      <c r="O47" s="38"/>
      <c r="P47" s="31"/>
      <c r="Q47" s="32">
        <f t="shared" si="1"/>
        <v>126.26582278481006</v>
      </c>
    </row>
    <row r="48" spans="1:17">
      <c r="A48" s="11">
        <v>47</v>
      </c>
      <c r="B48" s="15" t="s">
        <v>621</v>
      </c>
      <c r="C48" s="15">
        <v>1997</v>
      </c>
      <c r="D48" s="15" t="s">
        <v>592</v>
      </c>
      <c r="E48" s="38"/>
      <c r="F48" s="38"/>
      <c r="G48" s="38"/>
      <c r="H48" s="38"/>
      <c r="I48" s="38"/>
      <c r="J48" s="38"/>
      <c r="K48" s="32">
        <v>113.50921082556289</v>
      </c>
      <c r="L48" s="38"/>
      <c r="M48" s="38"/>
      <c r="N48" s="38"/>
      <c r="O48" s="38"/>
      <c r="P48" s="31"/>
      <c r="Q48" s="32">
        <f t="shared" si="1"/>
        <v>113.50921082556289</v>
      </c>
    </row>
    <row r="49" spans="1:17">
      <c r="A49" s="11">
        <v>48</v>
      </c>
      <c r="B49" s="15" t="s">
        <v>215</v>
      </c>
      <c r="C49" s="15">
        <v>1997</v>
      </c>
      <c r="D49" s="15" t="s">
        <v>216</v>
      </c>
      <c r="E49" s="31">
        <v>0</v>
      </c>
      <c r="F49" s="31">
        <v>0</v>
      </c>
      <c r="G49" s="31"/>
      <c r="H49" s="37">
        <v>0</v>
      </c>
      <c r="I49" s="31"/>
      <c r="J49" s="38"/>
      <c r="K49" s="38"/>
      <c r="L49" s="38"/>
      <c r="M49" s="38"/>
      <c r="N49" s="38"/>
      <c r="O49" s="38"/>
      <c r="P49" s="31">
        <v>104</v>
      </c>
      <c r="Q49" s="32">
        <f t="shared" si="1"/>
        <v>104</v>
      </c>
    </row>
    <row r="50" spans="1:17">
      <c r="A50" s="11">
        <v>49</v>
      </c>
      <c r="B50" s="15" t="s">
        <v>622</v>
      </c>
      <c r="C50" s="15">
        <v>1997</v>
      </c>
      <c r="D50" s="15" t="s">
        <v>589</v>
      </c>
      <c r="E50" s="38"/>
      <c r="F50" s="38"/>
      <c r="G50" s="38"/>
      <c r="H50" s="38"/>
      <c r="I50" s="38"/>
      <c r="J50" s="38"/>
      <c r="K50" s="32">
        <v>81.004366812227062</v>
      </c>
      <c r="L50" s="38"/>
      <c r="M50" s="38"/>
      <c r="N50" s="38"/>
      <c r="O50" s="38"/>
      <c r="P50" s="31"/>
      <c r="Q50" s="32">
        <f t="shared" si="1"/>
        <v>81.004366812227062</v>
      </c>
    </row>
    <row r="51" spans="1:17">
      <c r="A51" s="11">
        <v>50</v>
      </c>
      <c r="B51" s="15" t="s">
        <v>214</v>
      </c>
      <c r="C51" s="15">
        <v>1997</v>
      </c>
      <c r="D51" s="15" t="s">
        <v>44</v>
      </c>
      <c r="E51" s="32">
        <v>0</v>
      </c>
      <c r="F51" s="38">
        <v>70</v>
      </c>
      <c r="G51" s="38"/>
      <c r="H51" s="38"/>
      <c r="I51" s="38"/>
      <c r="J51" s="38"/>
      <c r="K51" s="37"/>
      <c r="L51" s="37"/>
      <c r="M51" s="38"/>
      <c r="N51" s="38"/>
      <c r="O51" s="38"/>
      <c r="P51" s="31"/>
      <c r="Q51" s="32">
        <f t="shared" si="1"/>
        <v>70</v>
      </c>
    </row>
    <row r="52" spans="1:17">
      <c r="A52" s="11">
        <v>51</v>
      </c>
      <c r="B52" s="15" t="s">
        <v>886</v>
      </c>
      <c r="C52" s="15">
        <v>1997</v>
      </c>
      <c r="D52" s="15" t="s">
        <v>884</v>
      </c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2">
        <v>66.348273328435027</v>
      </c>
      <c r="Q52" s="32">
        <f t="shared" si="1"/>
        <v>66.348273328435027</v>
      </c>
    </row>
    <row r="53" spans="1:17">
      <c r="A53" s="11">
        <v>52</v>
      </c>
      <c r="B53" s="15" t="s">
        <v>459</v>
      </c>
      <c r="C53" s="15">
        <v>1998</v>
      </c>
      <c r="D53" s="15" t="s">
        <v>370</v>
      </c>
      <c r="E53" s="38"/>
      <c r="F53" s="38"/>
      <c r="G53" s="32">
        <v>0</v>
      </c>
      <c r="H53" s="38">
        <v>0</v>
      </c>
      <c r="I53" s="32"/>
      <c r="J53" s="38"/>
      <c r="K53" s="38">
        <v>52</v>
      </c>
      <c r="L53" s="38"/>
      <c r="M53" s="38"/>
      <c r="N53" s="38"/>
      <c r="O53" s="38"/>
      <c r="P53" s="31"/>
      <c r="Q53" s="32">
        <f t="shared" si="1"/>
        <v>52</v>
      </c>
    </row>
    <row r="54" spans="1:17">
      <c r="A54" s="11">
        <v>53</v>
      </c>
      <c r="B54" s="15" t="s">
        <v>623</v>
      </c>
      <c r="C54" s="15">
        <v>1997</v>
      </c>
      <c r="D54" s="15" t="s">
        <v>592</v>
      </c>
      <c r="E54" s="38"/>
      <c r="F54" s="38"/>
      <c r="G54" s="38"/>
      <c r="H54" s="38"/>
      <c r="I54" s="38"/>
      <c r="J54" s="38"/>
      <c r="K54" s="32">
        <v>33.142037302725981</v>
      </c>
      <c r="L54" s="38"/>
      <c r="M54" s="38"/>
      <c r="N54" s="38"/>
      <c r="O54" s="38"/>
      <c r="P54" s="31"/>
      <c r="Q54" s="32">
        <f t="shared" si="1"/>
        <v>33.142037302725981</v>
      </c>
    </row>
    <row r="55" spans="1:17">
      <c r="A55" s="11">
        <v>54</v>
      </c>
      <c r="B55" s="15" t="s">
        <v>208</v>
      </c>
      <c r="C55" s="15">
        <v>1997</v>
      </c>
      <c r="D55" s="15" t="s">
        <v>41</v>
      </c>
      <c r="E55" s="32">
        <v>0</v>
      </c>
      <c r="F55" s="38">
        <v>0</v>
      </c>
      <c r="G55" s="38"/>
      <c r="H55" s="38"/>
      <c r="I55" s="38"/>
      <c r="J55" s="38"/>
      <c r="K55" s="31"/>
      <c r="L55" s="38"/>
      <c r="M55" s="38"/>
      <c r="N55" s="38"/>
      <c r="O55" s="38"/>
      <c r="P55" s="31"/>
      <c r="Q55" s="32">
        <f t="shared" si="1"/>
        <v>0</v>
      </c>
    </row>
    <row r="56" spans="1:17">
      <c r="A56" s="21"/>
      <c r="B56" s="15" t="s">
        <v>624</v>
      </c>
      <c r="C56" s="15">
        <v>1998</v>
      </c>
      <c r="D56" s="15" t="s">
        <v>595</v>
      </c>
      <c r="E56" s="38"/>
      <c r="F56" s="38"/>
      <c r="G56" s="38"/>
      <c r="H56" s="38"/>
      <c r="I56" s="38"/>
      <c r="J56" s="38"/>
      <c r="K56" s="32">
        <v>0</v>
      </c>
      <c r="L56" s="38"/>
      <c r="M56" s="38"/>
      <c r="N56" s="38"/>
      <c r="O56" s="38"/>
      <c r="P56" s="31"/>
      <c r="Q56" s="32">
        <f t="shared" si="1"/>
        <v>0</v>
      </c>
    </row>
    <row r="57" spans="1:17">
      <c r="A57" s="21"/>
      <c r="B57" s="15" t="s">
        <v>210</v>
      </c>
      <c r="C57" s="15">
        <v>1997</v>
      </c>
      <c r="D57" s="15" t="s">
        <v>27</v>
      </c>
      <c r="E57" s="32">
        <v>0</v>
      </c>
      <c r="F57" s="38">
        <v>0</v>
      </c>
      <c r="G57" s="38"/>
      <c r="H57" s="38"/>
      <c r="I57" s="32">
        <v>0</v>
      </c>
      <c r="J57" s="38"/>
      <c r="K57" s="38"/>
      <c r="L57" s="38"/>
      <c r="M57" s="38"/>
      <c r="N57" s="38"/>
      <c r="O57" s="38"/>
      <c r="P57" s="31"/>
      <c r="Q57" s="32">
        <f t="shared" si="1"/>
        <v>0</v>
      </c>
    </row>
    <row r="58" spans="1:17">
      <c r="A58" s="21"/>
      <c r="B58" s="15" t="s">
        <v>206</v>
      </c>
      <c r="C58" s="15">
        <v>1997</v>
      </c>
      <c r="D58" s="15" t="s">
        <v>168</v>
      </c>
      <c r="E58" s="32">
        <v>0</v>
      </c>
      <c r="F58" s="38"/>
      <c r="G58" s="32">
        <v>0</v>
      </c>
      <c r="H58" s="38">
        <v>0</v>
      </c>
      <c r="I58" s="38"/>
      <c r="J58" s="38"/>
      <c r="K58" s="38"/>
      <c r="L58" s="38"/>
      <c r="M58" s="38"/>
      <c r="N58" s="38"/>
      <c r="O58" s="38"/>
      <c r="P58" s="31"/>
      <c r="Q58" s="32">
        <f t="shared" si="1"/>
        <v>0</v>
      </c>
    </row>
    <row r="59" spans="1:17">
      <c r="A59" s="21"/>
      <c r="B59" s="15" t="s">
        <v>673</v>
      </c>
      <c r="C59" s="15">
        <v>1998</v>
      </c>
      <c r="D59" s="15" t="s">
        <v>682</v>
      </c>
      <c r="E59" s="38"/>
      <c r="F59" s="38"/>
      <c r="G59" s="44"/>
      <c r="H59" s="38"/>
      <c r="I59" s="38"/>
      <c r="J59" s="38"/>
      <c r="K59" s="38"/>
      <c r="L59" s="38">
        <v>0</v>
      </c>
      <c r="M59" s="32">
        <v>0</v>
      </c>
      <c r="N59" s="38">
        <v>0</v>
      </c>
      <c r="O59" s="38">
        <v>0</v>
      </c>
      <c r="P59" s="38">
        <v>0</v>
      </c>
      <c r="Q59" s="32">
        <f t="shared" si="1"/>
        <v>0</v>
      </c>
    </row>
    <row r="60" spans="1:17">
      <c r="A60" s="21"/>
      <c r="B60" s="15" t="s">
        <v>567</v>
      </c>
      <c r="C60" s="15">
        <v>1997</v>
      </c>
      <c r="D60" s="15" t="s">
        <v>503</v>
      </c>
      <c r="E60" s="38"/>
      <c r="F60" s="38"/>
      <c r="G60" s="38"/>
      <c r="H60" s="38"/>
      <c r="I60" s="32">
        <v>0</v>
      </c>
      <c r="J60" s="38"/>
      <c r="K60" s="38"/>
      <c r="L60" s="38"/>
      <c r="M60" s="38"/>
      <c r="N60" s="38"/>
      <c r="O60" s="38"/>
      <c r="P60" s="31"/>
      <c r="Q60" s="32">
        <f t="shared" si="1"/>
        <v>0</v>
      </c>
    </row>
    <row r="61" spans="1:17">
      <c r="A61" s="21"/>
      <c r="B61" s="15" t="s">
        <v>887</v>
      </c>
      <c r="C61" s="15">
        <v>1998</v>
      </c>
      <c r="D61" s="15" t="s">
        <v>884</v>
      </c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2">
        <v>0</v>
      </c>
      <c r="Q61" s="32">
        <f t="shared" si="1"/>
        <v>0</v>
      </c>
    </row>
    <row r="62" spans="1:17">
      <c r="A62" s="21"/>
      <c r="B62" s="15" t="s">
        <v>564</v>
      </c>
      <c r="C62" s="15">
        <v>1997</v>
      </c>
      <c r="D62" s="15" t="s">
        <v>499</v>
      </c>
      <c r="E62" s="38"/>
      <c r="F62" s="38"/>
      <c r="G62" s="38"/>
      <c r="H62" s="38"/>
      <c r="I62" s="32">
        <v>0</v>
      </c>
      <c r="J62" s="32"/>
      <c r="K62" s="38"/>
      <c r="L62" s="38"/>
      <c r="M62" s="38"/>
      <c r="N62" s="38"/>
      <c r="O62" s="38"/>
      <c r="P62" s="31"/>
      <c r="Q62" s="32">
        <f t="shared" si="1"/>
        <v>0</v>
      </c>
    </row>
    <row r="63" spans="1:17">
      <c r="A63" s="21"/>
      <c r="B63" s="15" t="s">
        <v>566</v>
      </c>
      <c r="C63" s="15">
        <v>1997</v>
      </c>
      <c r="D63" s="15" t="s">
        <v>499</v>
      </c>
      <c r="E63" s="38"/>
      <c r="F63" s="38"/>
      <c r="G63" s="38"/>
      <c r="H63" s="38"/>
      <c r="I63" s="32">
        <v>0</v>
      </c>
      <c r="J63" s="38"/>
      <c r="K63" s="38"/>
      <c r="L63" s="38"/>
      <c r="M63" s="38"/>
      <c r="N63" s="38"/>
      <c r="O63" s="38"/>
      <c r="P63" s="31"/>
      <c r="Q63" s="32">
        <f t="shared" si="1"/>
        <v>0</v>
      </c>
    </row>
    <row r="64" spans="1:17">
      <c r="A64" s="21"/>
      <c r="B64" s="15" t="s">
        <v>211</v>
      </c>
      <c r="C64" s="15">
        <v>1998</v>
      </c>
      <c r="D64" s="15" t="s">
        <v>27</v>
      </c>
      <c r="E64" s="31">
        <v>0</v>
      </c>
      <c r="F64" s="31">
        <v>0</v>
      </c>
      <c r="G64" s="38"/>
      <c r="H64" s="38"/>
      <c r="I64" s="38"/>
      <c r="J64" s="38"/>
      <c r="K64" s="38"/>
      <c r="L64" s="38"/>
      <c r="M64" s="38"/>
      <c r="N64" s="38"/>
      <c r="O64" s="38"/>
      <c r="P64" s="31"/>
      <c r="Q64" s="32">
        <f t="shared" si="1"/>
        <v>0</v>
      </c>
    </row>
    <row r="65" spans="1:18">
      <c r="A65" s="21"/>
      <c r="B65" s="15" t="s">
        <v>213</v>
      </c>
      <c r="C65" s="15">
        <v>1998</v>
      </c>
      <c r="D65" s="15" t="s">
        <v>27</v>
      </c>
      <c r="E65" s="31">
        <v>0</v>
      </c>
      <c r="F65" s="31">
        <v>0</v>
      </c>
      <c r="G65" s="38"/>
      <c r="H65" s="38"/>
      <c r="I65" s="32">
        <v>0</v>
      </c>
      <c r="J65" s="38"/>
      <c r="K65" s="38"/>
      <c r="L65" s="38"/>
      <c r="M65" s="38"/>
      <c r="N65" s="37"/>
      <c r="O65" s="38"/>
      <c r="P65" s="31"/>
      <c r="Q65" s="32">
        <f t="shared" si="1"/>
        <v>0</v>
      </c>
    </row>
    <row r="66" spans="1:18">
      <c r="A66" s="13"/>
      <c r="B66" s="15" t="s">
        <v>783</v>
      </c>
      <c r="C66" s="15">
        <v>1998</v>
      </c>
      <c r="D66" s="15" t="s">
        <v>594</v>
      </c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2">
        <v>0</v>
      </c>
      <c r="P66" s="38">
        <v>0</v>
      </c>
      <c r="Q66" s="32">
        <f t="shared" si="1"/>
        <v>0</v>
      </c>
    </row>
    <row r="67" spans="1:18">
      <c r="A67" s="13"/>
      <c r="B67" s="15" t="s">
        <v>782</v>
      </c>
      <c r="C67" s="15">
        <v>1998</v>
      </c>
      <c r="D67" s="15" t="s">
        <v>780</v>
      </c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2">
        <v>0</v>
      </c>
      <c r="P67" s="38">
        <v>0</v>
      </c>
      <c r="Q67" s="32">
        <f t="shared" si="1"/>
        <v>0</v>
      </c>
    </row>
    <row r="68" spans="1:18">
      <c r="A68" s="13"/>
      <c r="B68" s="15" t="s">
        <v>460</v>
      </c>
      <c r="C68" s="15">
        <v>1998</v>
      </c>
      <c r="D68" s="15" t="s">
        <v>354</v>
      </c>
      <c r="E68" s="38"/>
      <c r="F68" s="38"/>
      <c r="G68" s="32">
        <v>0</v>
      </c>
      <c r="H68" s="38">
        <v>0</v>
      </c>
      <c r="I68" s="38"/>
      <c r="J68" s="31"/>
      <c r="K68" s="37"/>
      <c r="L68" s="38"/>
      <c r="M68" s="38"/>
      <c r="N68" s="38"/>
      <c r="O68" s="38"/>
      <c r="P68" s="31"/>
      <c r="Q68" s="32">
        <f t="shared" si="1"/>
        <v>0</v>
      </c>
    </row>
    <row r="69" spans="1:18">
      <c r="A69" s="13"/>
      <c r="B69" s="15" t="s">
        <v>781</v>
      </c>
      <c r="C69" s="15">
        <v>1998</v>
      </c>
      <c r="D69" s="15" t="s">
        <v>780</v>
      </c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2">
        <v>0</v>
      </c>
      <c r="P69" s="38">
        <v>0</v>
      </c>
      <c r="Q69" s="32">
        <f t="shared" si="1"/>
        <v>0</v>
      </c>
    </row>
    <row r="70" spans="1:18">
      <c r="A70" s="13"/>
      <c r="B70" s="15" t="s">
        <v>944</v>
      </c>
      <c r="C70" s="15">
        <v>1998</v>
      </c>
      <c r="D70" s="15" t="s">
        <v>138</v>
      </c>
      <c r="E70" s="15"/>
      <c r="F70" s="15"/>
      <c r="G70" s="15"/>
      <c r="H70" s="123"/>
      <c r="I70" s="12">
        <v>0</v>
      </c>
      <c r="J70" s="15"/>
      <c r="K70" s="15"/>
      <c r="L70" s="15"/>
      <c r="M70" s="15"/>
      <c r="N70" s="15"/>
      <c r="O70" s="15"/>
      <c r="P70" s="5"/>
      <c r="Q70" s="32">
        <f t="shared" si="1"/>
        <v>0</v>
      </c>
      <c r="R70" s="13"/>
    </row>
    <row r="71" spans="1:18">
      <c r="A71" s="13"/>
      <c r="B71" s="15" t="s">
        <v>943</v>
      </c>
      <c r="C71" s="15">
        <v>1998</v>
      </c>
      <c r="D71" s="15" t="s">
        <v>497</v>
      </c>
      <c r="E71" s="15"/>
      <c r="F71" s="15"/>
      <c r="G71" s="15"/>
      <c r="H71" s="123"/>
      <c r="I71" s="12">
        <v>0</v>
      </c>
      <c r="J71" s="15"/>
      <c r="K71" s="15"/>
      <c r="L71" s="15"/>
      <c r="M71" s="15"/>
      <c r="N71" s="15"/>
      <c r="O71" s="15"/>
      <c r="P71" s="5"/>
      <c r="Q71" s="32">
        <f t="shared" si="1"/>
        <v>0</v>
      </c>
      <c r="R71" s="13"/>
    </row>
    <row r="72" spans="1:18">
      <c r="A72" s="13"/>
      <c r="B72" s="15" t="s">
        <v>945</v>
      </c>
      <c r="C72" s="15">
        <v>1997</v>
      </c>
      <c r="D72" s="15" t="s">
        <v>138</v>
      </c>
      <c r="E72" s="15"/>
      <c r="F72" s="15"/>
      <c r="G72" s="15"/>
      <c r="H72" s="123"/>
      <c r="I72" s="12">
        <v>0</v>
      </c>
      <c r="J72" s="15"/>
      <c r="K72" s="15"/>
      <c r="L72" s="15"/>
      <c r="M72" s="15"/>
      <c r="N72" s="15"/>
      <c r="O72" s="15"/>
      <c r="P72" s="5"/>
      <c r="Q72" s="32">
        <f t="shared" si="1"/>
        <v>0</v>
      </c>
      <c r="R72" s="13"/>
    </row>
    <row r="73" spans="1:18">
      <c r="A73" s="13"/>
      <c r="B73" s="15" t="s">
        <v>942</v>
      </c>
      <c r="C73" s="15">
        <v>1998</v>
      </c>
      <c r="D73" s="15" t="s">
        <v>497</v>
      </c>
      <c r="E73" s="15"/>
      <c r="F73" s="15"/>
      <c r="G73" s="15"/>
      <c r="H73" s="123"/>
      <c r="I73" s="12">
        <v>0</v>
      </c>
      <c r="J73" s="15"/>
      <c r="K73" s="15"/>
      <c r="L73" s="15"/>
      <c r="M73" s="15"/>
      <c r="N73" s="15"/>
      <c r="O73" s="15"/>
      <c r="P73" s="5"/>
      <c r="Q73" s="32">
        <f t="shared" si="1"/>
        <v>0</v>
      </c>
      <c r="R73" s="13"/>
    </row>
    <row r="74" spans="1:18" ht="15.75">
      <c r="A74" s="74"/>
      <c r="B74" s="85"/>
      <c r="H74" s="30"/>
      <c r="R74" s="13"/>
    </row>
    <row r="75" spans="1:18" ht="15.75">
      <c r="A75" s="74"/>
      <c r="B75" s="85"/>
      <c r="H75" s="30"/>
      <c r="R75" s="13"/>
    </row>
    <row r="76" spans="1:18" ht="15.75">
      <c r="A76" s="74"/>
      <c r="B76" s="85"/>
      <c r="H76" s="30"/>
      <c r="R76" s="13"/>
    </row>
    <row r="77" spans="1:18">
      <c r="A77" s="10"/>
      <c r="B77" s="85"/>
      <c r="H77" s="30"/>
      <c r="R77" s="13"/>
    </row>
    <row r="78" spans="1:18">
      <c r="A78" s="10"/>
      <c r="B78" s="85"/>
      <c r="H78" s="30"/>
      <c r="R78" s="13"/>
    </row>
    <row r="79" spans="1:18">
      <c r="A79" s="10"/>
      <c r="B79" s="85"/>
      <c r="H79" s="30"/>
      <c r="R79" s="13"/>
    </row>
    <row r="80" spans="1:18">
      <c r="A80" s="10"/>
      <c r="B80" s="85"/>
      <c r="H80" s="30"/>
      <c r="R80" s="13"/>
    </row>
    <row r="81" spans="1:18">
      <c r="A81" s="10"/>
      <c r="B81" s="85"/>
      <c r="H81" s="30"/>
      <c r="R81" s="13"/>
    </row>
    <row r="82" spans="1:18">
      <c r="A82" s="10"/>
      <c r="B82" s="85"/>
      <c r="H82" s="30"/>
      <c r="R82" s="13"/>
    </row>
    <row r="83" spans="1:18">
      <c r="A83" s="10"/>
      <c r="B83" s="85"/>
      <c r="H83" s="30"/>
      <c r="R83" s="13"/>
    </row>
    <row r="84" spans="1:18">
      <c r="A84" s="10"/>
      <c r="B84" s="85"/>
      <c r="H84" s="30"/>
      <c r="R84" s="13"/>
    </row>
    <row r="85" spans="1:18">
      <c r="A85" s="10"/>
      <c r="B85" s="85"/>
      <c r="H85" s="30"/>
      <c r="R85" s="13"/>
    </row>
    <row r="86" spans="1:18">
      <c r="A86" s="10"/>
      <c r="B86" s="85"/>
      <c r="H86" s="30"/>
      <c r="R86" s="13"/>
    </row>
    <row r="87" spans="1:18">
      <c r="A87" s="10"/>
      <c r="B87" s="85"/>
      <c r="H87" s="30"/>
      <c r="R87" s="13"/>
    </row>
    <row r="88" spans="1:18" ht="15.75">
      <c r="A88" s="74"/>
      <c r="B88" s="85"/>
      <c r="H88" s="30"/>
      <c r="R88" s="13"/>
    </row>
    <row r="89" spans="1:18" ht="15.75">
      <c r="A89" s="74"/>
      <c r="B89" s="85"/>
      <c r="H89" s="30"/>
    </row>
    <row r="90" spans="1:18" ht="15.75">
      <c r="A90" s="74"/>
      <c r="B90" s="85"/>
      <c r="H90" s="30"/>
    </row>
    <row r="91" spans="1:18" ht="15.75">
      <c r="A91" s="74"/>
      <c r="B91" s="85"/>
      <c r="H91" s="30"/>
    </row>
    <row r="92" spans="1:18" ht="15.75">
      <c r="A92" s="74"/>
      <c r="B92" s="85"/>
      <c r="H92" s="30"/>
    </row>
    <row r="93" spans="1:18" ht="15.75">
      <c r="A93" s="74"/>
      <c r="B93" s="85"/>
      <c r="H93" s="30"/>
    </row>
    <row r="94" spans="1:18" ht="15.75">
      <c r="A94" s="74"/>
      <c r="B94" s="85"/>
      <c r="H94" s="30"/>
    </row>
    <row r="95" spans="1:18">
      <c r="A95" s="10"/>
      <c r="B95" s="85"/>
      <c r="H95" s="30"/>
    </row>
    <row r="96" spans="1:18">
      <c r="A96" s="10"/>
      <c r="B96" s="85"/>
      <c r="H96" s="30"/>
    </row>
    <row r="97" spans="1:10">
      <c r="A97" s="10"/>
      <c r="B97" s="85"/>
      <c r="H97" s="30"/>
    </row>
    <row r="98" spans="1:10">
      <c r="A98" s="10"/>
      <c r="B98" s="85"/>
      <c r="H98" s="30"/>
    </row>
    <row r="99" spans="1:10">
      <c r="A99" s="10"/>
    </row>
    <row r="100" spans="1:10">
      <c r="A100" s="10"/>
    </row>
    <row r="101" spans="1:10">
      <c r="A101" s="10"/>
    </row>
    <row r="102" spans="1:10">
      <c r="A102" s="10"/>
    </row>
    <row r="103" spans="1:10">
      <c r="A103" s="10"/>
    </row>
    <row r="104" spans="1:10">
      <c r="A104" s="10"/>
      <c r="B104" s="10">
        <v>1</v>
      </c>
      <c r="C104" t="s">
        <v>92</v>
      </c>
      <c r="D104" t="s">
        <v>492</v>
      </c>
      <c r="E104" t="s">
        <v>914</v>
      </c>
      <c r="F104">
        <v>404</v>
      </c>
      <c r="G104">
        <v>1998</v>
      </c>
      <c r="H104" s="30">
        <v>2.6620370370370374E-2</v>
      </c>
      <c r="J104" s="56">
        <f t="shared" ref="J104:J115" si="2">665*(2*$H$104/H104-1)</f>
        <v>665</v>
      </c>
    </row>
    <row r="105" spans="1:10">
      <c r="A105" s="10"/>
      <c r="B105" s="10">
        <v>2</v>
      </c>
      <c r="C105" t="s">
        <v>458</v>
      </c>
      <c r="D105" t="s">
        <v>492</v>
      </c>
      <c r="E105" t="s">
        <v>914</v>
      </c>
      <c r="F105">
        <v>405</v>
      </c>
      <c r="G105">
        <v>1997</v>
      </c>
      <c r="H105" s="30">
        <v>3.6655092592592593E-2</v>
      </c>
      <c r="J105" s="56">
        <f t="shared" si="2"/>
        <v>300.89832649194841</v>
      </c>
    </row>
    <row r="106" spans="1:10">
      <c r="A106" s="10"/>
      <c r="B106" s="10">
        <v>3</v>
      </c>
      <c r="C106" t="s">
        <v>562</v>
      </c>
      <c r="D106" t="s">
        <v>121</v>
      </c>
      <c r="E106" t="s">
        <v>914</v>
      </c>
      <c r="F106">
        <v>427</v>
      </c>
      <c r="G106">
        <v>1997</v>
      </c>
      <c r="H106" s="30">
        <v>3.8356481481481484E-2</v>
      </c>
      <c r="J106" s="56">
        <f t="shared" si="2"/>
        <v>258.05371152685586</v>
      </c>
    </row>
    <row r="107" spans="1:10">
      <c r="A107" s="10"/>
      <c r="B107" s="10">
        <v>4</v>
      </c>
      <c r="C107" t="s">
        <v>197</v>
      </c>
      <c r="D107" t="s">
        <v>918</v>
      </c>
      <c r="E107" t="s">
        <v>919</v>
      </c>
      <c r="F107">
        <v>211</v>
      </c>
      <c r="G107">
        <v>1998</v>
      </c>
      <c r="H107" s="30">
        <v>3.892361111111111E-2</v>
      </c>
      <c r="J107" s="56">
        <f t="shared" si="2"/>
        <v>244.60451977401141</v>
      </c>
    </row>
    <row r="108" spans="1:10">
      <c r="A108" s="10"/>
      <c r="B108" s="10">
        <v>5</v>
      </c>
      <c r="C108" t="s">
        <v>196</v>
      </c>
      <c r="D108" t="s">
        <v>918</v>
      </c>
      <c r="E108" t="s">
        <v>919</v>
      </c>
      <c r="F108">
        <v>208</v>
      </c>
      <c r="G108">
        <v>1998</v>
      </c>
      <c r="H108" s="30">
        <v>3.920138888888889E-2</v>
      </c>
      <c r="J108" s="56">
        <f t="shared" si="2"/>
        <v>238.15913788013009</v>
      </c>
    </row>
    <row r="109" spans="1:10">
      <c r="A109" s="10"/>
      <c r="B109" s="10">
        <v>6</v>
      </c>
      <c r="C109" t="s">
        <v>96</v>
      </c>
      <c r="D109" t="s">
        <v>492</v>
      </c>
      <c r="E109" t="s">
        <v>914</v>
      </c>
      <c r="F109">
        <v>395</v>
      </c>
      <c r="G109">
        <v>1998</v>
      </c>
      <c r="H109" s="30">
        <v>3.9386574074074074E-2</v>
      </c>
      <c r="J109" s="56">
        <f t="shared" si="2"/>
        <v>233.9127240669998</v>
      </c>
    </row>
    <row r="110" spans="1:10">
      <c r="A110" s="10"/>
      <c r="B110" s="10">
        <v>7</v>
      </c>
      <c r="C110" t="s">
        <v>204</v>
      </c>
      <c r="D110" t="s">
        <v>521</v>
      </c>
      <c r="E110" t="s">
        <v>914</v>
      </c>
      <c r="F110">
        <v>126</v>
      </c>
      <c r="G110">
        <v>1997</v>
      </c>
      <c r="H110" s="30">
        <v>3.9421296296296295E-2</v>
      </c>
      <c r="J110" s="56">
        <f t="shared" si="2"/>
        <v>233.12096300645939</v>
      </c>
    </row>
    <row r="111" spans="1:10">
      <c r="A111" s="10"/>
      <c r="B111" s="10">
        <v>8</v>
      </c>
      <c r="C111" t="s">
        <v>938</v>
      </c>
      <c r="D111" t="s">
        <v>918</v>
      </c>
      <c r="E111" t="s">
        <v>931</v>
      </c>
      <c r="F111">
        <v>205</v>
      </c>
      <c r="G111">
        <v>1997</v>
      </c>
      <c r="H111" s="30">
        <v>3.9930555555555559E-2</v>
      </c>
      <c r="J111" s="56">
        <f t="shared" si="2"/>
        <v>221.66666666666677</v>
      </c>
    </row>
    <row r="112" spans="1:10">
      <c r="A112" s="10"/>
      <c r="B112" s="10">
        <v>9</v>
      </c>
      <c r="C112" t="s">
        <v>106</v>
      </c>
      <c r="D112" t="s">
        <v>496</v>
      </c>
      <c r="E112" t="s">
        <v>915</v>
      </c>
      <c r="F112">
        <v>369</v>
      </c>
      <c r="G112">
        <v>1997</v>
      </c>
      <c r="H112" s="30">
        <v>4.1921296296296297E-2</v>
      </c>
      <c r="J112" s="56">
        <f t="shared" si="2"/>
        <v>179.56101601325244</v>
      </c>
    </row>
    <row r="113" spans="1:10">
      <c r="A113" s="10"/>
      <c r="B113" s="10">
        <v>10</v>
      </c>
      <c r="C113" t="s">
        <v>939</v>
      </c>
      <c r="D113" t="s">
        <v>363</v>
      </c>
      <c r="E113" t="s">
        <v>914</v>
      </c>
      <c r="F113">
        <v>283</v>
      </c>
      <c r="G113">
        <v>1998</v>
      </c>
      <c r="H113" s="30">
        <v>4.3217592592592592E-2</v>
      </c>
      <c r="J113" s="56">
        <f t="shared" si="2"/>
        <v>154.22870915907885</v>
      </c>
    </row>
    <row r="114" spans="1:10">
      <c r="A114" s="10"/>
      <c r="B114" s="10">
        <v>11</v>
      </c>
      <c r="C114" t="s">
        <v>940</v>
      </c>
      <c r="D114" t="s">
        <v>496</v>
      </c>
      <c r="E114" t="s">
        <v>914</v>
      </c>
      <c r="F114">
        <v>366</v>
      </c>
      <c r="G114">
        <v>1997</v>
      </c>
      <c r="H114" s="30">
        <v>4.5312499999999999E-2</v>
      </c>
      <c r="J114" s="56">
        <f t="shared" si="2"/>
        <v>116.35376756066425</v>
      </c>
    </row>
    <row r="115" spans="1:10">
      <c r="B115" s="10">
        <v>12</v>
      </c>
      <c r="C115" t="s">
        <v>212</v>
      </c>
      <c r="D115" t="s">
        <v>488</v>
      </c>
      <c r="E115" t="s">
        <v>932</v>
      </c>
      <c r="F115">
        <v>268</v>
      </c>
      <c r="G115">
        <v>1997</v>
      </c>
      <c r="H115" s="30">
        <v>4.8738425925925921E-2</v>
      </c>
      <c r="J115" s="56">
        <f t="shared" si="2"/>
        <v>61.430776537639723</v>
      </c>
    </row>
    <row r="116" spans="1:10">
      <c r="B116" s="10">
        <v>13</v>
      </c>
      <c r="C116" t="s">
        <v>565</v>
      </c>
      <c r="D116" t="s">
        <v>496</v>
      </c>
      <c r="E116" t="s">
        <v>919</v>
      </c>
      <c r="F116">
        <v>379</v>
      </c>
      <c r="G116">
        <v>1997</v>
      </c>
      <c r="H116" s="30">
        <v>5.858796296296296E-2</v>
      </c>
      <c r="J116">
        <v>0</v>
      </c>
    </row>
    <row r="117" spans="1:10">
      <c r="B117" s="10">
        <v>14</v>
      </c>
      <c r="C117" t="s">
        <v>563</v>
      </c>
      <c r="D117" t="s">
        <v>356</v>
      </c>
      <c r="E117" t="s">
        <v>914</v>
      </c>
      <c r="F117">
        <v>501</v>
      </c>
      <c r="G117">
        <v>1997</v>
      </c>
      <c r="H117" s="30">
        <v>5.8969907407407408E-2</v>
      </c>
      <c r="J117">
        <v>0</v>
      </c>
    </row>
    <row r="118" spans="1:10">
      <c r="B118" s="10">
        <v>15</v>
      </c>
      <c r="C118" t="s">
        <v>564</v>
      </c>
      <c r="D118" t="s">
        <v>499</v>
      </c>
      <c r="E118" t="s">
        <v>916</v>
      </c>
      <c r="F118">
        <v>566</v>
      </c>
      <c r="G118">
        <v>1997</v>
      </c>
      <c r="H118" s="30">
        <v>6.2789351851851846E-2</v>
      </c>
      <c r="J118">
        <v>0</v>
      </c>
    </row>
    <row r="119" spans="1:10">
      <c r="B119" s="10">
        <v>16</v>
      </c>
      <c r="C119" t="s">
        <v>941</v>
      </c>
      <c r="D119" t="s">
        <v>488</v>
      </c>
      <c r="E119" t="s">
        <v>916</v>
      </c>
      <c r="F119">
        <v>259</v>
      </c>
      <c r="G119">
        <v>1997</v>
      </c>
      <c r="H119" s="30">
        <v>6.9930555555555551E-2</v>
      </c>
      <c r="J119">
        <v>0</v>
      </c>
    </row>
    <row r="120" spans="1:10">
      <c r="B120" s="10">
        <v>17</v>
      </c>
      <c r="C120" t="s">
        <v>213</v>
      </c>
      <c r="D120" t="s">
        <v>488</v>
      </c>
      <c r="E120" t="s">
        <v>915</v>
      </c>
      <c r="F120">
        <v>269</v>
      </c>
      <c r="G120">
        <v>1998</v>
      </c>
      <c r="H120" s="30">
        <v>7.1435185185185185E-2</v>
      </c>
      <c r="J120">
        <v>0</v>
      </c>
    </row>
    <row r="121" spans="1:10">
      <c r="B121" s="10">
        <v>18</v>
      </c>
      <c r="C121" t="s">
        <v>210</v>
      </c>
      <c r="D121" t="s">
        <v>488</v>
      </c>
      <c r="E121" t="s">
        <v>919</v>
      </c>
      <c r="F121">
        <v>253</v>
      </c>
      <c r="G121">
        <v>1997</v>
      </c>
      <c r="H121" t="s">
        <v>920</v>
      </c>
      <c r="J121">
        <v>0</v>
      </c>
    </row>
    <row r="122" spans="1:10">
      <c r="B122" s="10">
        <v>19</v>
      </c>
      <c r="C122" t="s">
        <v>116</v>
      </c>
      <c r="D122" t="s">
        <v>121</v>
      </c>
      <c r="E122" t="s">
        <v>931</v>
      </c>
      <c r="F122">
        <v>442</v>
      </c>
      <c r="G122">
        <v>1997</v>
      </c>
      <c r="H122" t="s">
        <v>920</v>
      </c>
      <c r="J122">
        <v>0</v>
      </c>
    </row>
    <row r="123" spans="1:10">
      <c r="B123" s="10">
        <v>20</v>
      </c>
      <c r="C123" t="s">
        <v>566</v>
      </c>
      <c r="D123" t="s">
        <v>499</v>
      </c>
      <c r="E123" t="s">
        <v>915</v>
      </c>
      <c r="F123">
        <v>567</v>
      </c>
      <c r="G123">
        <v>1997</v>
      </c>
      <c r="H123" t="s">
        <v>920</v>
      </c>
      <c r="J123">
        <v>0</v>
      </c>
    </row>
    <row r="124" spans="1:10">
      <c r="B124" s="10">
        <v>21</v>
      </c>
      <c r="C124" t="s">
        <v>942</v>
      </c>
      <c r="D124" t="s">
        <v>497</v>
      </c>
      <c r="E124" t="s">
        <v>919</v>
      </c>
      <c r="F124">
        <v>571</v>
      </c>
      <c r="G124">
        <v>1998</v>
      </c>
      <c r="H124" t="s">
        <v>920</v>
      </c>
      <c r="J124">
        <v>0</v>
      </c>
    </row>
    <row r="125" spans="1:10">
      <c r="B125" s="10">
        <v>22</v>
      </c>
      <c r="C125" t="s">
        <v>943</v>
      </c>
      <c r="D125" t="s">
        <v>497</v>
      </c>
      <c r="E125" t="s">
        <v>919</v>
      </c>
      <c r="F125">
        <v>614</v>
      </c>
      <c r="G125">
        <v>1998</v>
      </c>
      <c r="H125" t="s">
        <v>920</v>
      </c>
      <c r="J125">
        <v>0</v>
      </c>
    </row>
    <row r="126" spans="1:10">
      <c r="B126" s="10">
        <v>23</v>
      </c>
      <c r="C126" t="s">
        <v>944</v>
      </c>
      <c r="D126" t="s">
        <v>503</v>
      </c>
      <c r="E126" t="s">
        <v>919</v>
      </c>
      <c r="F126">
        <v>631</v>
      </c>
      <c r="G126">
        <v>1998</v>
      </c>
      <c r="H126" t="s">
        <v>920</v>
      </c>
      <c r="J126">
        <v>0</v>
      </c>
    </row>
    <row r="127" spans="1:10">
      <c r="B127" s="10">
        <v>24</v>
      </c>
      <c r="C127" t="s">
        <v>945</v>
      </c>
      <c r="D127" t="s">
        <v>503</v>
      </c>
      <c r="E127" t="s">
        <v>919</v>
      </c>
      <c r="F127">
        <v>632</v>
      </c>
      <c r="G127">
        <v>1997</v>
      </c>
      <c r="H127" t="s">
        <v>920</v>
      </c>
      <c r="J127">
        <v>0</v>
      </c>
    </row>
    <row r="128" spans="1:10">
      <c r="B128" s="10">
        <v>25</v>
      </c>
      <c r="C128" t="s">
        <v>567</v>
      </c>
      <c r="D128" t="s">
        <v>503</v>
      </c>
      <c r="E128" t="s">
        <v>919</v>
      </c>
      <c r="F128">
        <v>640</v>
      </c>
      <c r="G128">
        <v>1997</v>
      </c>
      <c r="H128" t="s">
        <v>920</v>
      </c>
      <c r="J128">
        <v>0</v>
      </c>
    </row>
  </sheetData>
  <sortState ref="B2:Q27">
    <sortCondition descending="1" ref="Q2:Q27"/>
  </sortState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87"/>
  <sheetViews>
    <sheetView zoomScale="103" zoomScaleNormal="103" workbookViewId="0">
      <selection activeCell="B6" sqref="B6:D6"/>
    </sheetView>
  </sheetViews>
  <sheetFormatPr defaultRowHeight="15"/>
  <cols>
    <col min="1" max="1" width="3.28515625" bestFit="1" customWidth="1"/>
    <col min="2" max="2" width="24.85546875" bestFit="1" customWidth="1"/>
    <col min="3" max="3" width="6.7109375" bestFit="1" customWidth="1"/>
    <col min="4" max="4" width="26" bestFit="1" customWidth="1"/>
    <col min="5" max="5" width="7.28515625" customWidth="1"/>
    <col min="6" max="6" width="7.140625" customWidth="1"/>
    <col min="7" max="7" width="9.7109375" bestFit="1" customWidth="1"/>
    <col min="8" max="8" width="6.85546875" customWidth="1"/>
    <col min="9" max="9" width="6" customWidth="1"/>
    <col min="10" max="10" width="7" bestFit="1" customWidth="1"/>
    <col min="11" max="11" width="6.28515625" bestFit="1" customWidth="1"/>
    <col min="12" max="12" width="6" customWidth="1"/>
    <col min="13" max="13" width="7.7109375" customWidth="1"/>
    <col min="14" max="14" width="7.5703125" customWidth="1"/>
    <col min="15" max="16" width="6.140625" customWidth="1"/>
    <col min="17" max="17" width="9.5703125" bestFit="1" customWidth="1"/>
  </cols>
  <sheetData>
    <row r="1" spans="1:17">
      <c r="A1" s="1" t="s">
        <v>0</v>
      </c>
      <c r="B1" s="104" t="s">
        <v>1</v>
      </c>
      <c r="C1" s="104" t="s">
        <v>2</v>
      </c>
      <c r="D1" s="10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135</v>
      </c>
      <c r="L1" s="2" t="s">
        <v>14</v>
      </c>
      <c r="M1" s="2" t="s">
        <v>10</v>
      </c>
      <c r="N1" s="2" t="s">
        <v>10</v>
      </c>
      <c r="O1" s="2" t="s">
        <v>11</v>
      </c>
      <c r="P1" s="2" t="s">
        <v>12</v>
      </c>
      <c r="Q1" s="3" t="s">
        <v>904</v>
      </c>
    </row>
    <row r="2" spans="1:17">
      <c r="A2" s="4">
        <v>1</v>
      </c>
      <c r="B2" s="14" t="s">
        <v>101</v>
      </c>
      <c r="C2" s="14">
        <v>1996</v>
      </c>
      <c r="D2" s="14" t="s">
        <v>184</v>
      </c>
      <c r="E2" s="93">
        <v>603.04614391739278</v>
      </c>
      <c r="F2" s="38">
        <v>760</v>
      </c>
      <c r="G2" s="31">
        <v>760</v>
      </c>
      <c r="H2" s="31">
        <v>635</v>
      </c>
      <c r="I2" s="31">
        <v>760</v>
      </c>
      <c r="J2" s="32">
        <v>800</v>
      </c>
      <c r="K2" s="32"/>
      <c r="L2" s="32"/>
      <c r="M2" s="32"/>
      <c r="N2" s="32"/>
      <c r="O2" s="32">
        <v>800</v>
      </c>
      <c r="P2" s="42">
        <v>556</v>
      </c>
      <c r="Q2" s="32">
        <f>F2+G2+H2+I2+J2+K2+L2+M2+N2+O2</f>
        <v>4515</v>
      </c>
    </row>
    <row r="3" spans="1:17">
      <c r="A3" s="4">
        <v>2</v>
      </c>
      <c r="B3" s="14" t="s">
        <v>112</v>
      </c>
      <c r="C3" s="14">
        <v>1995</v>
      </c>
      <c r="D3" s="14" t="s">
        <v>119</v>
      </c>
      <c r="E3" s="31">
        <v>760</v>
      </c>
      <c r="F3" s="37">
        <v>713</v>
      </c>
      <c r="G3" s="42">
        <v>427</v>
      </c>
      <c r="H3" s="31">
        <v>615</v>
      </c>
      <c r="I3" s="31"/>
      <c r="J3" s="32"/>
      <c r="K3" s="32"/>
      <c r="L3" s="32">
        <v>760</v>
      </c>
      <c r="M3" s="14"/>
      <c r="N3" s="14"/>
      <c r="O3" s="14">
        <v>432</v>
      </c>
      <c r="P3" s="31">
        <v>469</v>
      </c>
      <c r="Q3" s="32">
        <f>E3+F3+H3+I3+J3+K3+L3+M3+N3+O3+P3</f>
        <v>3749</v>
      </c>
    </row>
    <row r="4" spans="1:17">
      <c r="A4" s="4">
        <v>3</v>
      </c>
      <c r="B4" s="14" t="s">
        <v>108</v>
      </c>
      <c r="C4" s="14">
        <v>1995</v>
      </c>
      <c r="D4" s="14" t="s">
        <v>219</v>
      </c>
      <c r="E4" s="6"/>
      <c r="F4" s="31">
        <v>729.63374028856856</v>
      </c>
      <c r="G4" s="42">
        <v>257</v>
      </c>
      <c r="H4" s="32">
        <v>465</v>
      </c>
      <c r="I4" s="93">
        <v>294</v>
      </c>
      <c r="J4" s="32">
        <v>447</v>
      </c>
      <c r="K4" s="32"/>
      <c r="L4" s="31">
        <v>481</v>
      </c>
      <c r="M4" s="31"/>
      <c r="N4" s="32"/>
      <c r="O4" s="32">
        <v>412</v>
      </c>
      <c r="P4" s="31">
        <v>537</v>
      </c>
      <c r="Q4" s="32">
        <f>E4+F4+H4+J4+K4+L4+M4+N4+O4+P4</f>
        <v>3071.6337402885683</v>
      </c>
    </row>
    <row r="5" spans="1:17">
      <c r="A5" s="4">
        <v>4</v>
      </c>
      <c r="B5" s="15" t="s">
        <v>465</v>
      </c>
      <c r="C5" s="15">
        <v>1996</v>
      </c>
      <c r="D5" s="15" t="s">
        <v>354</v>
      </c>
      <c r="E5" s="14"/>
      <c r="F5" s="14"/>
      <c r="G5" s="32">
        <v>0</v>
      </c>
      <c r="H5" s="32">
        <v>760</v>
      </c>
      <c r="I5" s="32"/>
      <c r="J5" s="32"/>
      <c r="K5" s="32"/>
      <c r="L5" s="32">
        <v>361</v>
      </c>
      <c r="M5" s="14"/>
      <c r="N5" s="14"/>
      <c r="O5" s="32">
        <v>614</v>
      </c>
      <c r="P5" s="31">
        <v>800</v>
      </c>
      <c r="Q5" s="32">
        <f t="shared" ref="Q5:Q41" si="0">E5+F5+G5+H5+I5+J5+K5+L5+M5+N5+O5+P5</f>
        <v>2535</v>
      </c>
    </row>
    <row r="6" spans="1:17">
      <c r="A6" s="4">
        <v>5</v>
      </c>
      <c r="B6" s="15" t="s">
        <v>218</v>
      </c>
      <c r="C6" s="15">
        <v>1996</v>
      </c>
      <c r="D6" s="15" t="s">
        <v>219</v>
      </c>
      <c r="E6" s="31">
        <v>250.54545454545467</v>
      </c>
      <c r="F6" s="37">
        <v>746</v>
      </c>
      <c r="G6" s="31">
        <v>400</v>
      </c>
      <c r="H6" s="32">
        <v>363</v>
      </c>
      <c r="I6" s="32"/>
      <c r="J6" s="32">
        <v>480</v>
      </c>
      <c r="K6" s="31"/>
      <c r="L6" s="31"/>
      <c r="M6" s="32"/>
      <c r="N6" s="32"/>
      <c r="O6" s="31"/>
      <c r="P6" s="31">
        <v>81</v>
      </c>
      <c r="Q6" s="32">
        <f t="shared" si="0"/>
        <v>2320.545454545455</v>
      </c>
    </row>
    <row r="7" spans="1:17">
      <c r="A7" s="4">
        <v>6</v>
      </c>
      <c r="B7" s="15" t="s">
        <v>109</v>
      </c>
      <c r="C7" s="15">
        <v>1995</v>
      </c>
      <c r="D7" s="15" t="s">
        <v>73</v>
      </c>
      <c r="E7" s="31">
        <v>442.07171314741049</v>
      </c>
      <c r="F7" s="37">
        <v>555</v>
      </c>
      <c r="G7" s="31">
        <v>363</v>
      </c>
      <c r="H7" s="31"/>
      <c r="I7" s="31">
        <v>351</v>
      </c>
      <c r="J7" s="32"/>
      <c r="K7" s="32"/>
      <c r="L7" s="32"/>
      <c r="M7" s="14"/>
      <c r="N7" s="14"/>
      <c r="O7" s="14">
        <v>121</v>
      </c>
      <c r="P7" s="31">
        <v>437</v>
      </c>
      <c r="Q7" s="32">
        <f t="shared" si="0"/>
        <v>2269.0717131474103</v>
      </c>
    </row>
    <row r="8" spans="1:17">
      <c r="A8" s="4">
        <v>7</v>
      </c>
      <c r="B8" s="15" t="s">
        <v>102</v>
      </c>
      <c r="C8" s="15">
        <v>1996</v>
      </c>
      <c r="D8" s="15" t="s">
        <v>138</v>
      </c>
      <c r="E8" s="14"/>
      <c r="F8" s="14"/>
      <c r="G8" s="32"/>
      <c r="H8" s="32">
        <v>432.04502814258933</v>
      </c>
      <c r="I8" s="32"/>
      <c r="J8" s="32"/>
      <c r="K8" s="31">
        <v>800</v>
      </c>
      <c r="L8" s="31"/>
      <c r="M8" s="32"/>
      <c r="N8" s="32"/>
      <c r="O8" s="32">
        <v>407</v>
      </c>
      <c r="P8" s="31">
        <v>463</v>
      </c>
      <c r="Q8" s="32">
        <f t="shared" si="0"/>
        <v>2102.0450281425892</v>
      </c>
    </row>
    <row r="9" spans="1:17">
      <c r="A9" s="4">
        <v>8</v>
      </c>
      <c r="B9" s="15" t="s">
        <v>224</v>
      </c>
      <c r="C9" s="15">
        <v>1996</v>
      </c>
      <c r="D9" s="15" t="s">
        <v>124</v>
      </c>
      <c r="E9" s="31">
        <v>103.46688470973008</v>
      </c>
      <c r="F9" s="37">
        <v>455</v>
      </c>
      <c r="G9" s="31">
        <v>0</v>
      </c>
      <c r="H9" s="31">
        <v>74</v>
      </c>
      <c r="I9" s="31"/>
      <c r="J9" s="31"/>
      <c r="K9" s="32">
        <v>338</v>
      </c>
      <c r="L9" s="32"/>
      <c r="M9" s="32"/>
      <c r="N9" s="14"/>
      <c r="O9" s="14">
        <v>354</v>
      </c>
      <c r="P9" s="31">
        <v>404</v>
      </c>
      <c r="Q9" s="32">
        <f t="shared" si="0"/>
        <v>1728.46688470973</v>
      </c>
    </row>
    <row r="10" spans="1:17">
      <c r="A10" s="4">
        <v>9</v>
      </c>
      <c r="B10" s="34" t="s">
        <v>115</v>
      </c>
      <c r="C10" s="15">
        <v>1996</v>
      </c>
      <c r="D10" s="105" t="s">
        <v>571</v>
      </c>
      <c r="E10" s="14"/>
      <c r="F10" s="14"/>
      <c r="G10" s="14"/>
      <c r="H10" s="14"/>
      <c r="I10" s="14"/>
      <c r="J10" s="14"/>
      <c r="K10" s="14"/>
      <c r="L10" s="32">
        <v>550.7560627674751</v>
      </c>
      <c r="M10" s="14"/>
      <c r="N10" s="14"/>
      <c r="O10" s="14">
        <v>393</v>
      </c>
      <c r="P10" s="31">
        <v>483</v>
      </c>
      <c r="Q10" s="32">
        <f t="shared" si="0"/>
        <v>1426.7560627674752</v>
      </c>
    </row>
    <row r="11" spans="1:17">
      <c r="A11" s="4">
        <v>10</v>
      </c>
      <c r="B11" s="15" t="s">
        <v>225</v>
      </c>
      <c r="C11" s="15">
        <v>1995</v>
      </c>
      <c r="D11" s="15" t="s">
        <v>41</v>
      </c>
      <c r="E11" s="31">
        <v>62.285380572318388</v>
      </c>
      <c r="F11" s="37">
        <v>433</v>
      </c>
      <c r="G11" s="31">
        <v>238</v>
      </c>
      <c r="H11" s="31">
        <v>250</v>
      </c>
      <c r="I11" s="31"/>
      <c r="J11" s="31"/>
      <c r="K11" s="32">
        <v>437</v>
      </c>
      <c r="L11" s="32"/>
      <c r="M11" s="32"/>
      <c r="N11" s="32"/>
      <c r="O11" s="32"/>
      <c r="P11" s="31"/>
      <c r="Q11" s="32">
        <f t="shared" si="0"/>
        <v>1420.2853805723184</v>
      </c>
    </row>
    <row r="12" spans="1:17">
      <c r="A12" s="4">
        <v>11</v>
      </c>
      <c r="B12" s="15" t="s">
        <v>568</v>
      </c>
      <c r="C12" s="15">
        <v>1995</v>
      </c>
      <c r="D12" s="15" t="s">
        <v>745</v>
      </c>
      <c r="E12" s="14"/>
      <c r="F12" s="14"/>
      <c r="G12" s="14"/>
      <c r="H12" s="14"/>
      <c r="I12" s="32">
        <v>137</v>
      </c>
      <c r="J12" s="38">
        <v>547</v>
      </c>
      <c r="K12" s="14"/>
      <c r="L12" s="38"/>
      <c r="M12" s="14"/>
      <c r="N12" s="14"/>
      <c r="O12" s="14">
        <v>171</v>
      </c>
      <c r="P12" s="31">
        <v>424</v>
      </c>
      <c r="Q12" s="32">
        <f t="shared" si="0"/>
        <v>1279</v>
      </c>
    </row>
    <row r="13" spans="1:17">
      <c r="A13" s="4">
        <v>12</v>
      </c>
      <c r="B13" s="15" t="s">
        <v>107</v>
      </c>
      <c r="C13" s="15">
        <v>1995</v>
      </c>
      <c r="D13" s="15" t="s">
        <v>24</v>
      </c>
      <c r="E13" s="32">
        <v>531.76758409785953</v>
      </c>
      <c r="F13" s="38">
        <v>648</v>
      </c>
      <c r="G13" s="32"/>
      <c r="H13" s="32"/>
      <c r="I13" s="32"/>
      <c r="J13" s="32"/>
      <c r="K13" s="31"/>
      <c r="L13" s="31"/>
      <c r="M13" s="32"/>
      <c r="N13" s="14"/>
      <c r="O13" s="32"/>
      <c r="P13" s="31"/>
      <c r="Q13" s="32">
        <f t="shared" si="0"/>
        <v>1179.7675840978595</v>
      </c>
    </row>
    <row r="14" spans="1:17">
      <c r="A14" s="4">
        <v>13</v>
      </c>
      <c r="B14" s="15" t="s">
        <v>464</v>
      </c>
      <c r="C14" s="15">
        <v>1996</v>
      </c>
      <c r="D14" s="15" t="s">
        <v>380</v>
      </c>
      <c r="E14" s="38"/>
      <c r="F14" s="38"/>
      <c r="G14" s="32">
        <v>80.097240097240118</v>
      </c>
      <c r="H14" s="32">
        <v>218</v>
      </c>
      <c r="I14" s="32">
        <v>158</v>
      </c>
      <c r="J14" s="31"/>
      <c r="K14" s="32">
        <v>341</v>
      </c>
      <c r="L14" s="32">
        <v>192</v>
      </c>
      <c r="M14" s="32"/>
      <c r="N14" s="32"/>
      <c r="O14" s="32"/>
      <c r="P14" s="31"/>
      <c r="Q14" s="32">
        <f t="shared" si="0"/>
        <v>989.09724009724005</v>
      </c>
    </row>
    <row r="15" spans="1:17">
      <c r="A15" s="4">
        <v>14</v>
      </c>
      <c r="B15" s="15" t="s">
        <v>226</v>
      </c>
      <c r="C15" s="15">
        <v>1995</v>
      </c>
      <c r="D15" s="15" t="s">
        <v>124</v>
      </c>
      <c r="E15" s="31">
        <v>59.57314707023685</v>
      </c>
      <c r="F15" s="37"/>
      <c r="G15" s="31">
        <v>492</v>
      </c>
      <c r="H15" s="31">
        <v>237</v>
      </c>
      <c r="I15" s="31">
        <v>140</v>
      </c>
      <c r="J15" s="31"/>
      <c r="K15" s="31"/>
      <c r="L15" s="31"/>
      <c r="M15" s="32"/>
      <c r="N15" s="32"/>
      <c r="O15" s="32"/>
      <c r="P15" s="31"/>
      <c r="Q15" s="32">
        <f t="shared" si="0"/>
        <v>928.57314707023681</v>
      </c>
    </row>
    <row r="16" spans="1:17">
      <c r="A16" s="4">
        <v>15</v>
      </c>
      <c r="B16" s="15" t="s">
        <v>232</v>
      </c>
      <c r="C16" s="15">
        <v>1996</v>
      </c>
      <c r="D16" s="15" t="s">
        <v>124</v>
      </c>
      <c r="E16" s="31">
        <v>0</v>
      </c>
      <c r="F16" s="37">
        <v>604</v>
      </c>
      <c r="G16" s="32"/>
      <c r="H16" s="31"/>
      <c r="I16" s="31"/>
      <c r="J16" s="32"/>
      <c r="K16" s="32">
        <v>287</v>
      </c>
      <c r="L16" s="32"/>
      <c r="M16" s="31"/>
      <c r="N16" s="32"/>
      <c r="O16" s="32"/>
      <c r="P16" s="31"/>
      <c r="Q16" s="32">
        <f t="shared" si="0"/>
        <v>891</v>
      </c>
    </row>
    <row r="17" spans="1:17">
      <c r="A17" s="4">
        <v>16</v>
      </c>
      <c r="B17" s="15" t="s">
        <v>223</v>
      </c>
      <c r="C17" s="15">
        <v>1996</v>
      </c>
      <c r="D17" s="15" t="s">
        <v>168</v>
      </c>
      <c r="E17" s="31">
        <v>106.47794871794876</v>
      </c>
      <c r="F17" s="31">
        <v>237</v>
      </c>
      <c r="G17" s="31"/>
      <c r="H17" s="31"/>
      <c r="I17" s="31"/>
      <c r="J17" s="31"/>
      <c r="K17" s="32">
        <v>542</v>
      </c>
      <c r="L17" s="32"/>
      <c r="M17" s="31"/>
      <c r="N17" s="32"/>
      <c r="O17" s="32"/>
      <c r="P17" s="31"/>
      <c r="Q17" s="32">
        <f t="shared" si="0"/>
        <v>885.47794871794872</v>
      </c>
    </row>
    <row r="18" spans="1:17">
      <c r="A18" s="4">
        <v>17</v>
      </c>
      <c r="B18" s="15" t="s">
        <v>347</v>
      </c>
      <c r="C18" s="15">
        <v>1996</v>
      </c>
      <c r="D18" s="15" t="s">
        <v>352</v>
      </c>
      <c r="E18" s="38"/>
      <c r="F18" s="38">
        <v>549</v>
      </c>
      <c r="G18" s="32"/>
      <c r="H18" s="32">
        <v>259.0216519647152</v>
      </c>
      <c r="I18" s="32"/>
      <c r="J18" s="31"/>
      <c r="K18" s="32"/>
      <c r="L18" s="32"/>
      <c r="M18" s="31"/>
      <c r="N18" s="32"/>
      <c r="O18" s="32"/>
      <c r="P18" s="31"/>
      <c r="Q18" s="32">
        <f t="shared" si="0"/>
        <v>808.02165196471515</v>
      </c>
    </row>
    <row r="19" spans="1:17">
      <c r="A19" s="4">
        <v>18</v>
      </c>
      <c r="B19" s="15" t="s">
        <v>220</v>
      </c>
      <c r="C19" s="15">
        <v>1995</v>
      </c>
      <c r="D19" s="15" t="s">
        <v>41</v>
      </c>
      <c r="E19" s="31">
        <v>247.8931042710571</v>
      </c>
      <c r="F19" s="31">
        <v>526</v>
      </c>
      <c r="G19" s="32"/>
      <c r="H19" s="32"/>
      <c r="I19" s="32"/>
      <c r="J19" s="32"/>
      <c r="K19" s="31"/>
      <c r="L19" s="31"/>
      <c r="M19" s="32"/>
      <c r="N19" s="32"/>
      <c r="O19" s="32"/>
      <c r="P19" s="31"/>
      <c r="Q19" s="32">
        <f t="shared" si="0"/>
        <v>773.89310427105715</v>
      </c>
    </row>
    <row r="20" spans="1:17">
      <c r="A20" s="4">
        <v>19</v>
      </c>
      <c r="B20" s="15" t="s">
        <v>720</v>
      </c>
      <c r="C20" s="88">
        <v>1995</v>
      </c>
      <c r="D20" s="88" t="s">
        <v>683</v>
      </c>
      <c r="E20" s="14"/>
      <c r="F20" s="14"/>
      <c r="G20" s="14"/>
      <c r="H20" s="14"/>
      <c r="I20" s="14"/>
      <c r="J20" s="14"/>
      <c r="K20" s="14"/>
      <c r="L20" s="14"/>
      <c r="M20" s="14">
        <v>760</v>
      </c>
      <c r="N20" s="14">
        <v>0</v>
      </c>
      <c r="O20" s="14"/>
      <c r="P20" s="14"/>
      <c r="Q20" s="32">
        <f t="shared" si="0"/>
        <v>760</v>
      </c>
    </row>
    <row r="21" spans="1:17">
      <c r="A21" s="4">
        <v>20</v>
      </c>
      <c r="B21" s="73" t="s">
        <v>221</v>
      </c>
      <c r="C21" s="73">
        <v>1995</v>
      </c>
      <c r="D21" s="73" t="s">
        <v>179</v>
      </c>
      <c r="E21" s="48">
        <v>227.39597942963997</v>
      </c>
      <c r="F21" s="66">
        <v>510</v>
      </c>
      <c r="G21" s="48"/>
      <c r="H21" s="48"/>
      <c r="I21" s="48"/>
      <c r="J21" s="48"/>
      <c r="K21" s="48"/>
      <c r="L21" s="48"/>
      <c r="M21" s="48"/>
      <c r="N21" s="67"/>
      <c r="O21" s="67"/>
      <c r="P21" s="48"/>
      <c r="Q21" s="32">
        <f t="shared" si="0"/>
        <v>737.39597942963997</v>
      </c>
    </row>
    <row r="22" spans="1:17">
      <c r="A22" s="11">
        <v>21</v>
      </c>
      <c r="B22" s="15" t="s">
        <v>217</v>
      </c>
      <c r="C22" s="15">
        <v>1996</v>
      </c>
      <c r="D22" s="15" t="s">
        <v>352</v>
      </c>
      <c r="E22" s="31">
        <v>401.09950522264961</v>
      </c>
      <c r="F22" s="31"/>
      <c r="G22" s="31">
        <v>0</v>
      </c>
      <c r="H22" s="32">
        <v>328</v>
      </c>
      <c r="I22" s="32"/>
      <c r="J22" s="32"/>
      <c r="K22" s="31"/>
      <c r="L22" s="32"/>
      <c r="M22" s="31"/>
      <c r="N22" s="31"/>
      <c r="O22" s="32"/>
      <c r="P22" s="31"/>
      <c r="Q22" s="32">
        <f t="shared" si="0"/>
        <v>729.09950522264967</v>
      </c>
    </row>
    <row r="23" spans="1:17">
      <c r="A23" s="11">
        <v>22</v>
      </c>
      <c r="B23" s="15" t="s">
        <v>117</v>
      </c>
      <c r="C23" s="15">
        <v>1995</v>
      </c>
      <c r="D23" s="15" t="s">
        <v>121</v>
      </c>
      <c r="E23" s="14"/>
      <c r="F23" s="14"/>
      <c r="G23" s="14"/>
      <c r="H23" s="14"/>
      <c r="I23" s="38">
        <v>375</v>
      </c>
      <c r="J23" s="38"/>
      <c r="K23" s="14"/>
      <c r="L23" s="38">
        <v>328</v>
      </c>
      <c r="M23" s="32"/>
      <c r="N23" s="14"/>
      <c r="O23" s="32"/>
      <c r="P23" s="31"/>
      <c r="Q23" s="32">
        <f t="shared" si="0"/>
        <v>703</v>
      </c>
    </row>
    <row r="24" spans="1:17">
      <c r="A24" s="11">
        <v>23</v>
      </c>
      <c r="B24" s="15" t="s">
        <v>228</v>
      </c>
      <c r="C24" s="15">
        <v>1995</v>
      </c>
      <c r="D24" s="15" t="s">
        <v>229</v>
      </c>
      <c r="E24" s="32">
        <v>24.999070804683186</v>
      </c>
      <c r="F24" s="38">
        <v>593</v>
      </c>
      <c r="G24" s="32">
        <v>0</v>
      </c>
      <c r="H24" s="31">
        <v>25</v>
      </c>
      <c r="I24" s="31"/>
      <c r="J24" s="31"/>
      <c r="K24" s="32"/>
      <c r="L24" s="32">
        <v>0</v>
      </c>
      <c r="M24" s="31"/>
      <c r="N24" s="31"/>
      <c r="O24" s="32"/>
      <c r="P24" s="31"/>
      <c r="Q24" s="32">
        <f t="shared" si="0"/>
        <v>642.99907080468324</v>
      </c>
    </row>
    <row r="25" spans="1:17">
      <c r="A25" s="11">
        <v>24</v>
      </c>
      <c r="B25" s="15" t="s">
        <v>230</v>
      </c>
      <c r="C25" s="15">
        <v>1995</v>
      </c>
      <c r="D25" s="15" t="s">
        <v>463</v>
      </c>
      <c r="E25" s="38">
        <v>0</v>
      </c>
      <c r="F25" s="38">
        <v>191</v>
      </c>
      <c r="G25" s="32">
        <v>106</v>
      </c>
      <c r="H25" s="32">
        <v>298.0516236469611</v>
      </c>
      <c r="I25" s="32"/>
      <c r="J25" s="31"/>
      <c r="K25" s="32"/>
      <c r="L25" s="32"/>
      <c r="M25" s="14"/>
      <c r="N25" s="14"/>
      <c r="O25" s="31"/>
      <c r="P25" s="31"/>
      <c r="Q25" s="32">
        <f t="shared" si="0"/>
        <v>595.05162364696116</v>
      </c>
    </row>
    <row r="26" spans="1:17" ht="15.75" customHeight="1">
      <c r="A26" s="11">
        <v>25</v>
      </c>
      <c r="B26" s="15" t="s">
        <v>784</v>
      </c>
      <c r="C26" s="15">
        <v>1995</v>
      </c>
      <c r="D26" s="15" t="s">
        <v>728</v>
      </c>
      <c r="E26" s="14"/>
      <c r="F26" s="14"/>
      <c r="G26" s="95"/>
      <c r="H26" s="14"/>
      <c r="I26" s="95"/>
      <c r="J26" s="14"/>
      <c r="K26" s="14"/>
      <c r="L26" s="14"/>
      <c r="M26" s="14"/>
      <c r="N26" s="14"/>
      <c r="O26" s="12">
        <v>251.29814550641942</v>
      </c>
      <c r="P26" s="14">
        <v>221</v>
      </c>
      <c r="Q26" s="32">
        <f t="shared" si="0"/>
        <v>472.29814550641942</v>
      </c>
    </row>
    <row r="27" spans="1:17">
      <c r="A27" s="11">
        <v>26</v>
      </c>
      <c r="B27" s="15" t="s">
        <v>462</v>
      </c>
      <c r="C27" s="15">
        <v>1995</v>
      </c>
      <c r="D27" s="15" t="s">
        <v>461</v>
      </c>
      <c r="E27" s="14"/>
      <c r="F27" s="14"/>
      <c r="G27" s="32">
        <v>271.93395397857017</v>
      </c>
      <c r="H27" s="32">
        <v>159</v>
      </c>
      <c r="I27" s="32"/>
      <c r="J27" s="32"/>
      <c r="K27" s="32"/>
      <c r="L27" s="32"/>
      <c r="M27" s="31"/>
      <c r="N27" s="14"/>
      <c r="O27" s="32"/>
      <c r="P27" s="31"/>
      <c r="Q27" s="32">
        <f t="shared" si="0"/>
        <v>430.93395397857017</v>
      </c>
    </row>
    <row r="28" spans="1:17">
      <c r="A28" s="11">
        <v>27</v>
      </c>
      <c r="B28" s="15" t="s">
        <v>348</v>
      </c>
      <c r="C28" s="15">
        <v>1996</v>
      </c>
      <c r="D28" s="15" t="s">
        <v>216</v>
      </c>
      <c r="E28" s="31"/>
      <c r="F28" s="31">
        <v>209.76878612716771</v>
      </c>
      <c r="G28" s="31"/>
      <c r="H28" s="31">
        <v>185</v>
      </c>
      <c r="I28" s="31"/>
      <c r="J28" s="31"/>
      <c r="K28" s="32"/>
      <c r="L28" s="32"/>
      <c r="M28" s="14"/>
      <c r="N28" s="32"/>
      <c r="O28" s="32"/>
      <c r="P28" s="31">
        <v>30</v>
      </c>
      <c r="Q28" s="32">
        <f t="shared" si="0"/>
        <v>424.76878612716769</v>
      </c>
    </row>
    <row r="29" spans="1:17">
      <c r="A29" s="11">
        <v>28</v>
      </c>
      <c r="B29" s="15" t="s">
        <v>227</v>
      </c>
      <c r="C29" s="15">
        <v>1996</v>
      </c>
      <c r="D29" s="15" t="s">
        <v>168</v>
      </c>
      <c r="E29" s="31">
        <v>53.731458293199765</v>
      </c>
      <c r="F29" s="31">
        <v>334</v>
      </c>
      <c r="G29" s="32"/>
      <c r="H29" s="32"/>
      <c r="I29" s="32"/>
      <c r="J29" s="32"/>
      <c r="K29" s="31"/>
      <c r="L29" s="31"/>
      <c r="M29" s="31"/>
      <c r="N29" s="32"/>
      <c r="O29" s="32"/>
      <c r="P29" s="31"/>
      <c r="Q29" s="32">
        <f t="shared" si="0"/>
        <v>387.73145829319975</v>
      </c>
    </row>
    <row r="30" spans="1:17">
      <c r="A30" s="11">
        <v>29</v>
      </c>
      <c r="B30" s="15" t="s">
        <v>672</v>
      </c>
      <c r="C30" s="15">
        <v>1996</v>
      </c>
      <c r="D30" s="105" t="s">
        <v>24</v>
      </c>
      <c r="E30" s="14"/>
      <c r="F30" s="14"/>
      <c r="G30" s="14"/>
      <c r="H30" s="14"/>
      <c r="I30" s="14"/>
      <c r="J30" s="14"/>
      <c r="K30" s="14"/>
      <c r="L30" s="32">
        <v>386.16216216216208</v>
      </c>
      <c r="M30" s="14"/>
      <c r="N30" s="14"/>
      <c r="O30" s="14"/>
      <c r="P30" s="31"/>
      <c r="Q30" s="32">
        <f t="shared" si="0"/>
        <v>386.16216216216208</v>
      </c>
    </row>
    <row r="31" spans="1:17">
      <c r="A31" s="11">
        <v>30</v>
      </c>
      <c r="B31" s="15" t="s">
        <v>222</v>
      </c>
      <c r="C31" s="15">
        <v>1996</v>
      </c>
      <c r="D31" s="15" t="s">
        <v>216</v>
      </c>
      <c r="E31" s="31">
        <v>179.72858731924373</v>
      </c>
      <c r="F31" s="31">
        <v>0</v>
      </c>
      <c r="G31" s="32"/>
      <c r="H31" s="31">
        <v>74</v>
      </c>
      <c r="I31" s="31"/>
      <c r="J31" s="32"/>
      <c r="K31" s="32"/>
      <c r="L31" s="32"/>
      <c r="M31" s="32"/>
      <c r="N31" s="32"/>
      <c r="O31" s="31"/>
      <c r="P31" s="31"/>
      <c r="Q31" s="32">
        <f t="shared" si="0"/>
        <v>253.72858731924373</v>
      </c>
    </row>
    <row r="32" spans="1:17">
      <c r="A32" s="4">
        <v>31</v>
      </c>
      <c r="B32" s="15" t="s">
        <v>349</v>
      </c>
      <c r="C32" s="15">
        <v>1996</v>
      </c>
      <c r="D32" s="15" t="s">
        <v>216</v>
      </c>
      <c r="E32" s="14"/>
      <c r="F32" s="32">
        <v>105.90967741935488</v>
      </c>
      <c r="G32" s="32"/>
      <c r="H32" s="32">
        <v>0</v>
      </c>
      <c r="I32" s="32"/>
      <c r="J32" s="32"/>
      <c r="K32" s="31">
        <v>137</v>
      </c>
      <c r="L32" s="31"/>
      <c r="M32" s="31"/>
      <c r="N32" s="32"/>
      <c r="O32" s="14">
        <v>0</v>
      </c>
      <c r="P32" s="31">
        <v>0</v>
      </c>
      <c r="Q32" s="32">
        <f t="shared" si="0"/>
        <v>242.90967741935486</v>
      </c>
    </row>
    <row r="33" spans="1:18">
      <c r="A33" s="11">
        <v>32</v>
      </c>
      <c r="B33" s="15" t="s">
        <v>785</v>
      </c>
      <c r="C33" s="15">
        <v>1996</v>
      </c>
      <c r="D33" s="15" t="s">
        <v>741</v>
      </c>
      <c r="E33" s="14"/>
      <c r="F33" s="14"/>
      <c r="G33" s="95"/>
      <c r="H33" s="14"/>
      <c r="I33" s="14"/>
      <c r="J33" s="14"/>
      <c r="K33" s="14"/>
      <c r="L33" s="14"/>
      <c r="M33" s="14"/>
      <c r="N33" s="14"/>
      <c r="O33" s="12">
        <v>0</v>
      </c>
      <c r="P33" s="14">
        <v>108</v>
      </c>
      <c r="Q33" s="32">
        <f t="shared" si="0"/>
        <v>108</v>
      </c>
    </row>
    <row r="34" spans="1:18">
      <c r="A34" s="11">
        <v>33</v>
      </c>
      <c r="B34" s="15" t="s">
        <v>627</v>
      </c>
      <c r="C34" s="15">
        <v>1996</v>
      </c>
      <c r="D34" s="15" t="s">
        <v>590</v>
      </c>
      <c r="E34" s="14"/>
      <c r="F34" s="14"/>
      <c r="G34" s="14"/>
      <c r="H34" s="14"/>
      <c r="I34" s="14"/>
      <c r="J34" s="14"/>
      <c r="K34" s="32">
        <v>97.208908937129834</v>
      </c>
      <c r="L34" s="38"/>
      <c r="M34" s="31"/>
      <c r="N34" s="32"/>
      <c r="O34" s="32"/>
      <c r="P34" s="31"/>
      <c r="Q34" s="32">
        <f t="shared" si="0"/>
        <v>97.208908937129834</v>
      </c>
    </row>
    <row r="35" spans="1:18">
      <c r="A35" s="4">
        <v>34</v>
      </c>
      <c r="B35" s="15" t="s">
        <v>231</v>
      </c>
      <c r="C35" s="15">
        <v>1995</v>
      </c>
      <c r="D35" s="15" t="s">
        <v>27</v>
      </c>
      <c r="E35" s="31">
        <v>0</v>
      </c>
      <c r="F35" s="37">
        <v>0</v>
      </c>
      <c r="G35" s="32"/>
      <c r="H35" s="32"/>
      <c r="I35" s="32"/>
      <c r="J35" s="32"/>
      <c r="K35" s="31"/>
      <c r="L35" s="31"/>
      <c r="M35" s="32"/>
      <c r="N35" s="32"/>
      <c r="O35" s="32"/>
      <c r="P35" s="31"/>
      <c r="Q35" s="32">
        <f t="shared" si="0"/>
        <v>0</v>
      </c>
    </row>
    <row r="36" spans="1:18">
      <c r="A36" s="87">
        <v>35</v>
      </c>
      <c r="B36" s="88" t="s">
        <v>721</v>
      </c>
      <c r="C36" s="105">
        <v>1996</v>
      </c>
      <c r="D36" s="88" t="s">
        <v>714</v>
      </c>
      <c r="E36" s="14"/>
      <c r="F36" s="14"/>
      <c r="G36" s="14"/>
      <c r="H36" s="14"/>
      <c r="I36" s="95"/>
      <c r="J36" s="14"/>
      <c r="K36" s="14"/>
      <c r="L36" s="14"/>
      <c r="M36" s="14"/>
      <c r="N36" s="14">
        <v>0</v>
      </c>
      <c r="O36" s="14"/>
      <c r="P36" s="14"/>
      <c r="Q36" s="32">
        <f t="shared" si="0"/>
        <v>0</v>
      </c>
    </row>
    <row r="37" spans="1:18">
      <c r="A37" s="11">
        <v>36</v>
      </c>
      <c r="B37" s="15" t="s">
        <v>233</v>
      </c>
      <c r="C37" s="15">
        <v>1996</v>
      </c>
      <c r="D37" s="15" t="s">
        <v>168</v>
      </c>
      <c r="E37" s="31">
        <v>0</v>
      </c>
      <c r="F37" s="37">
        <v>0</v>
      </c>
      <c r="G37" s="31"/>
      <c r="H37" s="31"/>
      <c r="I37" s="31"/>
      <c r="J37" s="31"/>
      <c r="K37" s="31"/>
      <c r="L37" s="31"/>
      <c r="M37" s="32"/>
      <c r="N37" s="32"/>
      <c r="O37" s="32"/>
      <c r="P37" s="31"/>
      <c r="Q37" s="32">
        <f t="shared" si="0"/>
        <v>0</v>
      </c>
    </row>
    <row r="38" spans="1:18">
      <c r="A38" s="11">
        <v>37</v>
      </c>
      <c r="B38" s="15" t="s">
        <v>888</v>
      </c>
      <c r="C38" s="15">
        <v>1996</v>
      </c>
      <c r="D38" s="15" t="s">
        <v>795</v>
      </c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2">
        <v>0</v>
      </c>
      <c r="Q38" s="32">
        <f t="shared" si="0"/>
        <v>0</v>
      </c>
    </row>
    <row r="39" spans="1:18">
      <c r="A39" s="4">
        <v>38</v>
      </c>
      <c r="B39" s="15" t="s">
        <v>350</v>
      </c>
      <c r="C39" s="15">
        <v>1996</v>
      </c>
      <c r="D39" s="15" t="s">
        <v>139</v>
      </c>
      <c r="E39" s="14"/>
      <c r="F39" s="32">
        <v>0</v>
      </c>
      <c r="G39" s="31"/>
      <c r="H39" s="31"/>
      <c r="I39" s="31"/>
      <c r="J39" s="31"/>
      <c r="K39" s="32"/>
      <c r="L39" s="32"/>
      <c r="M39" s="14"/>
      <c r="N39" s="32"/>
      <c r="O39" s="31"/>
      <c r="P39" s="31"/>
      <c r="Q39" s="32">
        <f t="shared" si="0"/>
        <v>0</v>
      </c>
    </row>
    <row r="40" spans="1:18">
      <c r="A40" s="87">
        <v>39</v>
      </c>
      <c r="B40" s="15" t="s">
        <v>786</v>
      </c>
      <c r="C40" s="15">
        <v>1996</v>
      </c>
      <c r="D40" s="15" t="s">
        <v>732</v>
      </c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2">
        <v>0</v>
      </c>
      <c r="P40" s="14">
        <v>0</v>
      </c>
      <c r="Q40" s="32">
        <f t="shared" si="0"/>
        <v>0</v>
      </c>
    </row>
    <row r="41" spans="1:18">
      <c r="A41" s="87">
        <v>40</v>
      </c>
      <c r="B41" s="15" t="s">
        <v>889</v>
      </c>
      <c r="C41" s="15">
        <v>1996</v>
      </c>
      <c r="D41" s="15" t="s">
        <v>890</v>
      </c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2">
        <v>0</v>
      </c>
      <c r="Q41" s="32">
        <f t="shared" si="0"/>
        <v>0</v>
      </c>
    </row>
    <row r="42" spans="1:18">
      <c r="A42" s="21"/>
    </row>
    <row r="43" spans="1:18">
      <c r="A43" s="21"/>
    </row>
    <row r="44" spans="1:18">
      <c r="A44" s="21"/>
    </row>
    <row r="45" spans="1:18">
      <c r="A45" s="21"/>
    </row>
    <row r="46" spans="1:18">
      <c r="A46" s="21"/>
      <c r="R46" s="13"/>
    </row>
    <row r="47" spans="1:18">
      <c r="A47" s="21"/>
      <c r="R47" s="13"/>
    </row>
    <row r="48" spans="1:18">
      <c r="A48" s="21"/>
      <c r="R48" s="13"/>
    </row>
    <row r="49" spans="1:18">
      <c r="A49" s="97"/>
      <c r="R49" s="13"/>
    </row>
    <row r="50" spans="1:18">
      <c r="A50" s="97"/>
      <c r="R50" s="13"/>
    </row>
    <row r="51" spans="1:18">
      <c r="A51" s="97"/>
      <c r="R51" s="13"/>
    </row>
    <row r="52" spans="1:18">
      <c r="A52" s="97"/>
      <c r="R52" s="13"/>
    </row>
    <row r="53" spans="1:18">
      <c r="A53" s="97"/>
      <c r="R53" s="20"/>
    </row>
    <row r="54" spans="1:18">
      <c r="A54" s="97"/>
      <c r="R54" s="20"/>
    </row>
    <row r="55" spans="1:18">
      <c r="A55" s="97"/>
      <c r="G55" s="30"/>
      <c r="I55" s="56"/>
      <c r="R55" s="20"/>
    </row>
    <row r="56" spans="1:18">
      <c r="A56" s="97"/>
      <c r="G56" s="30"/>
      <c r="I56" s="56"/>
      <c r="R56" s="20"/>
    </row>
    <row r="57" spans="1:18">
      <c r="A57" s="97"/>
      <c r="G57" s="30"/>
      <c r="I57" s="56"/>
      <c r="R57" s="20"/>
    </row>
    <row r="58" spans="1:18">
      <c r="A58" s="97"/>
      <c r="G58" s="30"/>
      <c r="I58" s="56"/>
      <c r="R58" s="20"/>
    </row>
    <row r="59" spans="1:18">
      <c r="A59" s="97"/>
      <c r="G59" s="30"/>
      <c r="I59" s="56"/>
      <c r="R59" s="20"/>
    </row>
    <row r="60" spans="1:18">
      <c r="A60" s="97"/>
      <c r="G60" s="30"/>
      <c r="I60" s="56"/>
      <c r="R60" s="20"/>
    </row>
    <row r="61" spans="1:18">
      <c r="A61" s="97"/>
      <c r="G61" s="30"/>
      <c r="I61" s="56"/>
      <c r="R61" s="20"/>
    </row>
    <row r="62" spans="1:18">
      <c r="A62" s="10"/>
      <c r="R62" s="20"/>
    </row>
    <row r="63" spans="1:18">
      <c r="A63" s="10"/>
      <c r="R63" s="20"/>
    </row>
    <row r="64" spans="1:18">
      <c r="A64" s="10"/>
      <c r="R64" s="20"/>
    </row>
    <row r="65" spans="1:18">
      <c r="A65" s="10"/>
      <c r="R65" s="20"/>
    </row>
    <row r="66" spans="1:18">
      <c r="A66" s="10"/>
      <c r="R66" s="20"/>
    </row>
    <row r="67" spans="1:18">
      <c r="A67" s="10"/>
      <c r="R67" s="20"/>
    </row>
    <row r="68" spans="1:18">
      <c r="A68" s="10"/>
      <c r="R68" s="20"/>
    </row>
    <row r="69" spans="1:18">
      <c r="A69" s="10"/>
      <c r="R69" s="20"/>
    </row>
    <row r="70" spans="1:18">
      <c r="A70" s="10"/>
      <c r="R70" s="20"/>
    </row>
    <row r="71" spans="1:18">
      <c r="R71" s="20"/>
    </row>
    <row r="72" spans="1:18">
      <c r="R72" s="20"/>
    </row>
    <row r="73" spans="1:18">
      <c r="R73" s="20"/>
    </row>
    <row r="74" spans="1:18">
      <c r="R74" s="20"/>
    </row>
    <row r="75" spans="1:18">
      <c r="R75" s="20"/>
    </row>
    <row r="76" spans="1:18">
      <c r="R76" s="20"/>
    </row>
    <row r="77" spans="1:18">
      <c r="R77" s="20"/>
    </row>
    <row r="78" spans="1:18">
      <c r="R78" s="20"/>
    </row>
    <row r="79" spans="1:18">
      <c r="R79" s="20"/>
    </row>
    <row r="80" spans="1:18">
      <c r="R80" s="20"/>
    </row>
    <row r="81" spans="18:18">
      <c r="R81" s="20"/>
    </row>
    <row r="82" spans="18:18">
      <c r="R82" s="13"/>
    </row>
    <row r="83" spans="18:18">
      <c r="R83" s="13"/>
    </row>
    <row r="84" spans="18:18">
      <c r="R84" s="13"/>
    </row>
    <row r="85" spans="18:18">
      <c r="R85" s="13"/>
    </row>
    <row r="86" spans="18:18">
      <c r="R86" s="13"/>
    </row>
    <row r="87" spans="18:18">
      <c r="R87" s="13"/>
    </row>
  </sheetData>
  <sortState ref="B2:Q41">
    <sortCondition descending="1" ref="Q2:Q41"/>
  </sortState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345"/>
  <sheetViews>
    <sheetView tabSelected="1" zoomScale="104" zoomScaleNormal="104" workbookViewId="0">
      <selection activeCell="B149" sqref="B149"/>
    </sheetView>
  </sheetViews>
  <sheetFormatPr defaultRowHeight="15"/>
  <cols>
    <col min="1" max="1" width="4.28515625" bestFit="1" customWidth="1"/>
    <col min="2" max="2" width="22.7109375" bestFit="1" customWidth="1"/>
    <col min="3" max="3" width="6.7109375" customWidth="1"/>
    <col min="4" max="4" width="22.85546875" customWidth="1"/>
    <col min="5" max="5" width="8.42578125" bestFit="1" customWidth="1"/>
    <col min="6" max="6" width="8.42578125" customWidth="1"/>
    <col min="7" max="7" width="8.5703125" customWidth="1"/>
    <col min="8" max="8" width="8.42578125" customWidth="1"/>
    <col min="9" max="9" width="6.42578125" bestFit="1" customWidth="1"/>
    <col min="10" max="10" width="7" bestFit="1" customWidth="1"/>
    <col min="11" max="11" width="6.28515625" bestFit="1" customWidth="1"/>
    <col min="12" max="12" width="7.28515625" bestFit="1" customWidth="1"/>
    <col min="13" max="13" width="8.140625" bestFit="1" customWidth="1"/>
    <col min="14" max="14" width="8" bestFit="1" customWidth="1"/>
    <col min="15" max="15" width="7.85546875" bestFit="1" customWidth="1"/>
    <col min="16" max="16" width="8.85546875" bestFit="1" customWidth="1"/>
    <col min="17" max="17" width="9" bestFit="1" customWidth="1"/>
  </cols>
  <sheetData>
    <row r="1" spans="1:18">
      <c r="A1" s="1" t="s">
        <v>0</v>
      </c>
      <c r="B1" s="1" t="s">
        <v>1</v>
      </c>
      <c r="C1" s="1" t="s">
        <v>2</v>
      </c>
      <c r="D1" s="9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135</v>
      </c>
      <c r="L1" s="2" t="s">
        <v>14</v>
      </c>
      <c r="M1" s="2" t="s">
        <v>10</v>
      </c>
      <c r="N1" s="2" t="s">
        <v>10</v>
      </c>
      <c r="O1" s="2" t="s">
        <v>11</v>
      </c>
      <c r="P1" s="2" t="s">
        <v>12</v>
      </c>
      <c r="Q1" s="3" t="s">
        <v>904</v>
      </c>
    </row>
    <row r="2" spans="1:18">
      <c r="A2" s="4">
        <v>1</v>
      </c>
      <c r="B2" s="14" t="s">
        <v>355</v>
      </c>
      <c r="C2" s="14">
        <v>2001</v>
      </c>
      <c r="D2" s="14" t="s">
        <v>356</v>
      </c>
      <c r="E2" s="38"/>
      <c r="F2" s="38"/>
      <c r="G2" s="93">
        <v>426.95758564437205</v>
      </c>
      <c r="H2" s="38">
        <v>475</v>
      </c>
      <c r="I2" s="111">
        <v>475</v>
      </c>
      <c r="J2" s="38"/>
      <c r="K2" s="38">
        <v>500</v>
      </c>
      <c r="L2" s="38">
        <v>475</v>
      </c>
      <c r="M2" s="38">
        <v>475</v>
      </c>
      <c r="N2" s="38">
        <v>475</v>
      </c>
      <c r="O2" s="14"/>
      <c r="P2" s="32">
        <v>500</v>
      </c>
      <c r="Q2" s="12">
        <f>E2+F2+G2+H2+I2+J2+K2+L2+M2+N2+O2+P2-I2-G2</f>
        <v>2900</v>
      </c>
      <c r="R2" s="56"/>
    </row>
    <row r="3" spans="1:18">
      <c r="A3" s="4">
        <v>2</v>
      </c>
      <c r="B3" s="14" t="s">
        <v>234</v>
      </c>
      <c r="C3" s="14">
        <v>2002</v>
      </c>
      <c r="D3" s="14" t="s">
        <v>29</v>
      </c>
      <c r="E3" s="31">
        <v>475</v>
      </c>
      <c r="F3" s="37">
        <v>391</v>
      </c>
      <c r="G3" s="31">
        <v>475</v>
      </c>
      <c r="H3" s="37">
        <v>394</v>
      </c>
      <c r="I3" s="41">
        <v>132</v>
      </c>
      <c r="J3" s="38"/>
      <c r="K3" s="43">
        <v>0</v>
      </c>
      <c r="L3" s="38"/>
      <c r="M3" s="14"/>
      <c r="N3" s="14"/>
      <c r="O3" s="14">
        <v>500</v>
      </c>
      <c r="P3" s="32">
        <v>483</v>
      </c>
      <c r="Q3" s="12">
        <f>E3+F3+G3+H3+J3+K3+L3+M3+N3+O3+P3</f>
        <v>2718</v>
      </c>
      <c r="R3" s="56"/>
    </row>
    <row r="4" spans="1:18" ht="16.5" customHeight="1">
      <c r="A4" s="4">
        <v>3</v>
      </c>
      <c r="B4" s="14" t="s">
        <v>477</v>
      </c>
      <c r="C4" s="14">
        <v>2002</v>
      </c>
      <c r="D4" s="14" t="s">
        <v>356</v>
      </c>
      <c r="E4" s="38"/>
      <c r="F4" s="38"/>
      <c r="G4" s="32">
        <v>264.50066874721358</v>
      </c>
      <c r="H4" s="38">
        <v>389</v>
      </c>
      <c r="I4" s="39"/>
      <c r="J4" s="37">
        <v>500</v>
      </c>
      <c r="K4" s="46">
        <v>86</v>
      </c>
      <c r="L4" s="37">
        <v>370</v>
      </c>
      <c r="M4" s="38"/>
      <c r="N4" s="38"/>
      <c r="O4" s="38">
        <v>323</v>
      </c>
      <c r="P4" s="32">
        <v>428</v>
      </c>
      <c r="Q4" s="12">
        <f>E4+F4+G4+H4+I4+J4+K4+L4+M4+N4+O4+P4-K4</f>
        <v>2274.5006687472137</v>
      </c>
      <c r="R4" s="56"/>
    </row>
    <row r="5" spans="1:18">
      <c r="A5" s="4">
        <v>4</v>
      </c>
      <c r="B5" s="15" t="s">
        <v>130</v>
      </c>
      <c r="C5" s="15">
        <v>2001</v>
      </c>
      <c r="D5" s="15" t="s">
        <v>25</v>
      </c>
      <c r="E5" s="31">
        <v>430.59386973180079</v>
      </c>
      <c r="F5" s="37">
        <v>235</v>
      </c>
      <c r="G5" s="31"/>
      <c r="H5" s="38"/>
      <c r="I5" s="111">
        <v>55</v>
      </c>
      <c r="J5" s="37">
        <v>235</v>
      </c>
      <c r="K5" s="31"/>
      <c r="L5" s="38">
        <v>147</v>
      </c>
      <c r="M5" s="38">
        <v>315</v>
      </c>
      <c r="N5" s="42">
        <v>104</v>
      </c>
      <c r="O5" s="38">
        <v>252</v>
      </c>
      <c r="P5" s="93">
        <v>0</v>
      </c>
      <c r="Q5" s="12">
        <f>E5+F5+G5+H5+J5+K5+L5+M5+N5+O5+P5-N5</f>
        <v>1614.5938697318009</v>
      </c>
      <c r="R5" s="56"/>
    </row>
    <row r="6" spans="1:18">
      <c r="A6" s="4">
        <v>5</v>
      </c>
      <c r="B6" s="15" t="s">
        <v>235</v>
      </c>
      <c r="C6" s="15">
        <v>2001</v>
      </c>
      <c r="D6" s="15" t="s">
        <v>137</v>
      </c>
      <c r="E6" s="31">
        <v>335.56241426611791</v>
      </c>
      <c r="F6" s="31">
        <v>371</v>
      </c>
      <c r="G6" s="38">
        <v>268</v>
      </c>
      <c r="H6" s="37">
        <v>122</v>
      </c>
      <c r="I6" s="40"/>
      <c r="J6" s="38"/>
      <c r="K6" s="46">
        <v>0</v>
      </c>
      <c r="L6" s="38"/>
      <c r="M6" s="51"/>
      <c r="N6" s="51"/>
      <c r="O6" s="38">
        <v>86</v>
      </c>
      <c r="P6" s="32">
        <v>348</v>
      </c>
      <c r="Q6" s="12">
        <f>E6+F6+G6+H6+I6+J6+K6+L6+M6+N6+O6+P6</f>
        <v>1530.5624142661179</v>
      </c>
    </row>
    <row r="7" spans="1:18">
      <c r="A7" s="4">
        <v>6</v>
      </c>
      <c r="B7" s="15" t="s">
        <v>357</v>
      </c>
      <c r="C7" s="15">
        <v>2002</v>
      </c>
      <c r="D7" s="15" t="s">
        <v>138</v>
      </c>
      <c r="E7" s="38"/>
      <c r="F7" s="38"/>
      <c r="G7" s="32">
        <v>331.36849781234827</v>
      </c>
      <c r="H7" s="38">
        <v>207</v>
      </c>
      <c r="I7" s="39">
        <v>335</v>
      </c>
      <c r="J7" s="31"/>
      <c r="K7" s="38">
        <v>166</v>
      </c>
      <c r="L7" s="38">
        <v>135</v>
      </c>
      <c r="M7" s="38">
        <v>337</v>
      </c>
      <c r="N7" s="38"/>
      <c r="O7" s="37"/>
      <c r="P7" s="32"/>
      <c r="Q7" s="12">
        <f>E7+F7+G7+H7+I7+J7+K7+L7+M7+N7+O7+P7</f>
        <v>1511.3684978123483</v>
      </c>
    </row>
    <row r="8" spans="1:18">
      <c r="A8" s="4">
        <v>7</v>
      </c>
      <c r="B8" s="15" t="s">
        <v>790</v>
      </c>
      <c r="C8" s="15">
        <v>2001</v>
      </c>
      <c r="D8" s="15" t="s">
        <v>121</v>
      </c>
      <c r="E8" s="14"/>
      <c r="F8" s="14"/>
      <c r="G8" s="14"/>
      <c r="H8" s="14"/>
      <c r="I8" s="39">
        <v>31</v>
      </c>
      <c r="J8" s="38">
        <v>292</v>
      </c>
      <c r="K8" s="38">
        <v>84</v>
      </c>
      <c r="L8" s="38">
        <v>314</v>
      </c>
      <c r="M8" s="38"/>
      <c r="N8" s="38"/>
      <c r="O8" s="38">
        <v>234</v>
      </c>
      <c r="P8" s="32">
        <v>246</v>
      </c>
      <c r="Q8" s="12">
        <f>E8+F8+G8+H8+I8+J8+K8+L8+M8+N8+O8+P8</f>
        <v>1201</v>
      </c>
    </row>
    <row r="9" spans="1:18">
      <c r="A9" s="4">
        <v>8</v>
      </c>
      <c r="B9" s="15" t="s">
        <v>253</v>
      </c>
      <c r="C9" s="15">
        <v>2001</v>
      </c>
      <c r="D9" s="15" t="s">
        <v>124</v>
      </c>
      <c r="E9" s="31">
        <v>0</v>
      </c>
      <c r="F9" s="37">
        <v>295</v>
      </c>
      <c r="G9" s="31"/>
      <c r="H9" s="38"/>
      <c r="I9" s="111">
        <v>0</v>
      </c>
      <c r="J9" s="38"/>
      <c r="K9" s="38">
        <v>287</v>
      </c>
      <c r="L9" s="46">
        <v>4</v>
      </c>
      <c r="M9" s="38">
        <v>193</v>
      </c>
      <c r="N9" s="38">
        <v>36</v>
      </c>
      <c r="O9" s="38">
        <v>43</v>
      </c>
      <c r="P9" s="32">
        <v>289</v>
      </c>
      <c r="Q9" s="12">
        <f>E9+F9+G9+H9+I9+J9+K9+L9+M9+N9+O9+P9-L9</f>
        <v>1143</v>
      </c>
    </row>
    <row r="10" spans="1:18">
      <c r="A10" s="4">
        <v>9</v>
      </c>
      <c r="B10" s="15" t="s">
        <v>489</v>
      </c>
      <c r="C10" s="15">
        <v>2001</v>
      </c>
      <c r="D10" s="15" t="s">
        <v>490</v>
      </c>
      <c r="E10" s="14"/>
      <c r="F10" s="14"/>
      <c r="G10" s="14"/>
      <c r="H10" s="14"/>
      <c r="I10" s="39">
        <v>433</v>
      </c>
      <c r="J10" s="51"/>
      <c r="K10" s="38">
        <v>337</v>
      </c>
      <c r="L10" s="38">
        <v>363</v>
      </c>
      <c r="M10" s="51"/>
      <c r="N10" s="37"/>
      <c r="O10" s="38"/>
      <c r="P10" s="32"/>
      <c r="Q10" s="12">
        <f t="shared" ref="Q10:Q41" si="0">E10+F10+G10+H10+I10+J10+K10+L10+M10+N10+O10+P10</f>
        <v>1133</v>
      </c>
    </row>
    <row r="11" spans="1:18">
      <c r="A11" s="4">
        <v>10</v>
      </c>
      <c r="B11" s="15" t="s">
        <v>632</v>
      </c>
      <c r="C11" s="15">
        <v>2001</v>
      </c>
      <c r="D11" s="15" t="s">
        <v>679</v>
      </c>
      <c r="E11" s="14"/>
      <c r="F11" s="14"/>
      <c r="G11" s="14"/>
      <c r="H11" s="14"/>
      <c r="I11" s="72"/>
      <c r="J11" s="14"/>
      <c r="K11" s="32">
        <v>0</v>
      </c>
      <c r="L11" s="14"/>
      <c r="M11" s="38">
        <v>450</v>
      </c>
      <c r="N11" s="38">
        <v>246</v>
      </c>
      <c r="O11" s="38">
        <v>400</v>
      </c>
      <c r="P11" s="32">
        <v>0</v>
      </c>
      <c r="Q11" s="12">
        <f t="shared" si="0"/>
        <v>1096</v>
      </c>
    </row>
    <row r="12" spans="1:18">
      <c r="A12" s="4">
        <v>11</v>
      </c>
      <c r="B12" s="15" t="s">
        <v>35</v>
      </c>
      <c r="C12" s="15">
        <v>2001</v>
      </c>
      <c r="D12" s="15" t="s">
        <v>29</v>
      </c>
      <c r="E12" s="31">
        <v>233.08867585380474</v>
      </c>
      <c r="F12" s="37">
        <v>181</v>
      </c>
      <c r="G12" s="38"/>
      <c r="H12" s="38"/>
      <c r="I12" s="39">
        <v>180</v>
      </c>
      <c r="J12" s="51"/>
      <c r="K12" s="38">
        <v>0</v>
      </c>
      <c r="L12" s="38"/>
      <c r="M12" s="38"/>
      <c r="N12" s="38"/>
      <c r="O12" s="38">
        <v>127</v>
      </c>
      <c r="P12" s="32">
        <v>350</v>
      </c>
      <c r="Q12" s="12">
        <f t="shared" si="0"/>
        <v>1071.0886758538047</v>
      </c>
    </row>
    <row r="13" spans="1:18">
      <c r="A13" s="4">
        <v>12</v>
      </c>
      <c r="B13" s="15" t="s">
        <v>32</v>
      </c>
      <c r="C13" s="15">
        <v>2001</v>
      </c>
      <c r="D13" s="15" t="s">
        <v>29</v>
      </c>
      <c r="E13" s="32">
        <v>258.12655086848633</v>
      </c>
      <c r="F13" s="38">
        <v>210</v>
      </c>
      <c r="G13" s="37">
        <v>269</v>
      </c>
      <c r="H13" s="37">
        <v>169</v>
      </c>
      <c r="I13" s="40">
        <v>0</v>
      </c>
      <c r="J13" s="38"/>
      <c r="K13" s="38"/>
      <c r="L13" s="38"/>
      <c r="M13" s="38"/>
      <c r="N13" s="38"/>
      <c r="O13" s="38">
        <v>143</v>
      </c>
      <c r="P13" s="93">
        <v>0</v>
      </c>
      <c r="Q13" s="12">
        <f t="shared" si="0"/>
        <v>1049.1265508684864</v>
      </c>
    </row>
    <row r="14" spans="1:18">
      <c r="A14" s="4">
        <v>13</v>
      </c>
      <c r="B14" s="15" t="s">
        <v>23</v>
      </c>
      <c r="C14" s="15">
        <v>2001</v>
      </c>
      <c r="D14" s="15" t="s">
        <v>24</v>
      </c>
      <c r="E14" s="32">
        <v>163.46569421934089</v>
      </c>
      <c r="F14" s="38">
        <v>279</v>
      </c>
      <c r="G14" s="39">
        <v>158</v>
      </c>
      <c r="H14" s="106">
        <v>0</v>
      </c>
      <c r="I14" s="128">
        <v>34</v>
      </c>
      <c r="J14" s="38"/>
      <c r="K14" s="38"/>
      <c r="L14" s="46">
        <v>0</v>
      </c>
      <c r="M14" s="14"/>
      <c r="N14" s="14"/>
      <c r="O14" s="14">
        <v>293</v>
      </c>
      <c r="P14" s="32">
        <v>27</v>
      </c>
      <c r="Q14" s="12">
        <f t="shared" si="0"/>
        <v>954.46569421934089</v>
      </c>
    </row>
    <row r="15" spans="1:18">
      <c r="A15" s="4">
        <v>14</v>
      </c>
      <c r="B15" s="15" t="s">
        <v>362</v>
      </c>
      <c r="C15" s="15">
        <v>2001</v>
      </c>
      <c r="D15" s="15" t="s">
        <v>594</v>
      </c>
      <c r="E15" s="38"/>
      <c r="F15" s="38"/>
      <c r="G15" s="32">
        <v>95.000000000000085</v>
      </c>
      <c r="H15" s="37">
        <v>189</v>
      </c>
      <c r="I15" s="40">
        <v>0</v>
      </c>
      <c r="J15" s="38"/>
      <c r="K15" s="46">
        <v>0</v>
      </c>
      <c r="L15" s="38">
        <v>129</v>
      </c>
      <c r="M15" s="14"/>
      <c r="N15" s="14"/>
      <c r="O15" s="14">
        <v>321</v>
      </c>
      <c r="P15" s="32">
        <v>183</v>
      </c>
      <c r="Q15" s="12">
        <f t="shared" si="0"/>
        <v>917.00000000000011</v>
      </c>
    </row>
    <row r="16" spans="1:18">
      <c r="A16" s="4">
        <v>15</v>
      </c>
      <c r="B16" s="15" t="s">
        <v>353</v>
      </c>
      <c r="C16" s="15">
        <v>2001</v>
      </c>
      <c r="D16" s="15" t="s">
        <v>354</v>
      </c>
      <c r="E16" s="31"/>
      <c r="F16" s="37"/>
      <c r="G16" s="32">
        <v>452.16601453325882</v>
      </c>
      <c r="H16" s="37">
        <v>395</v>
      </c>
      <c r="I16" s="40"/>
      <c r="J16" s="37"/>
      <c r="K16" s="38"/>
      <c r="L16" s="38"/>
      <c r="M16" s="38"/>
      <c r="N16" s="38"/>
      <c r="O16" s="38"/>
      <c r="P16" s="32"/>
      <c r="Q16" s="12">
        <f t="shared" si="0"/>
        <v>847.16601453325882</v>
      </c>
    </row>
    <row r="17" spans="1:17">
      <c r="A17" s="4">
        <v>16</v>
      </c>
      <c r="B17" s="15" t="s">
        <v>22</v>
      </c>
      <c r="C17" s="15">
        <v>2001</v>
      </c>
      <c r="D17" s="15" t="s">
        <v>149</v>
      </c>
      <c r="E17" s="31">
        <v>256.31188118811872</v>
      </c>
      <c r="F17" s="37">
        <v>475</v>
      </c>
      <c r="G17" s="38"/>
      <c r="H17" s="37"/>
      <c r="I17" s="40"/>
      <c r="J17" s="38"/>
      <c r="K17" s="37"/>
      <c r="L17" s="38"/>
      <c r="M17" s="31"/>
      <c r="N17" s="32"/>
      <c r="O17" s="38"/>
      <c r="P17" s="32"/>
      <c r="Q17" s="12">
        <f t="shared" si="0"/>
        <v>731.31188118811872</v>
      </c>
    </row>
    <row r="18" spans="1:17">
      <c r="A18" s="4">
        <v>17</v>
      </c>
      <c r="B18" s="15" t="s">
        <v>789</v>
      </c>
      <c r="C18" s="15">
        <v>2001</v>
      </c>
      <c r="D18" s="15" t="s">
        <v>356</v>
      </c>
      <c r="E18" s="14"/>
      <c r="F18" s="14"/>
      <c r="G18" s="95"/>
      <c r="H18" s="14"/>
      <c r="I18" s="72"/>
      <c r="J18" s="14"/>
      <c r="K18" s="14"/>
      <c r="L18" s="14"/>
      <c r="M18" s="14"/>
      <c r="N18" s="14"/>
      <c r="O18" s="12">
        <v>294.11764705882348</v>
      </c>
      <c r="P18" s="14">
        <v>372</v>
      </c>
      <c r="Q18" s="12">
        <f t="shared" si="0"/>
        <v>666.11764705882342</v>
      </c>
    </row>
    <row r="19" spans="1:17">
      <c r="A19" s="4">
        <v>18</v>
      </c>
      <c r="B19" s="15" t="s">
        <v>372</v>
      </c>
      <c r="C19" s="15">
        <v>2002</v>
      </c>
      <c r="D19" s="15" t="s">
        <v>138</v>
      </c>
      <c r="E19" s="38"/>
      <c r="F19" s="38"/>
      <c r="G19" s="53">
        <v>0</v>
      </c>
      <c r="H19" s="31">
        <v>134</v>
      </c>
      <c r="I19" s="40">
        <v>267</v>
      </c>
      <c r="J19" s="51"/>
      <c r="K19" s="38">
        <v>48</v>
      </c>
      <c r="L19" s="38"/>
      <c r="M19" s="14">
        <v>0</v>
      </c>
      <c r="N19" s="14"/>
      <c r="O19" s="14">
        <v>67</v>
      </c>
      <c r="P19" s="32">
        <v>143</v>
      </c>
      <c r="Q19" s="12">
        <f t="shared" si="0"/>
        <v>659</v>
      </c>
    </row>
    <row r="20" spans="1:17">
      <c r="A20" s="4">
        <v>19</v>
      </c>
      <c r="B20" s="15" t="s">
        <v>366</v>
      </c>
      <c r="C20" s="15">
        <v>2001</v>
      </c>
      <c r="D20" s="15" t="s">
        <v>723</v>
      </c>
      <c r="E20" s="31"/>
      <c r="F20" s="37"/>
      <c r="G20" s="32">
        <v>0</v>
      </c>
      <c r="H20" s="37">
        <v>0</v>
      </c>
      <c r="I20" s="40">
        <v>0</v>
      </c>
      <c r="J20" s="38"/>
      <c r="K20" s="38">
        <v>0</v>
      </c>
      <c r="L20" s="38"/>
      <c r="M20" s="31">
        <v>0</v>
      </c>
      <c r="N20" s="38">
        <v>289</v>
      </c>
      <c r="O20" s="38">
        <v>367</v>
      </c>
      <c r="P20" s="32">
        <v>0</v>
      </c>
      <c r="Q20" s="12">
        <f t="shared" si="0"/>
        <v>656</v>
      </c>
    </row>
    <row r="21" spans="1:17">
      <c r="A21" s="4">
        <v>20</v>
      </c>
      <c r="B21" s="15" t="s">
        <v>576</v>
      </c>
      <c r="C21" s="15">
        <v>2001</v>
      </c>
      <c r="D21" s="15" t="s">
        <v>571</v>
      </c>
      <c r="E21" s="14"/>
      <c r="F21" s="14"/>
      <c r="G21" s="14"/>
      <c r="H21" s="14"/>
      <c r="I21" s="72">
        <v>206</v>
      </c>
      <c r="J21" s="32">
        <v>172.1595836947094</v>
      </c>
      <c r="K21" s="31">
        <v>140</v>
      </c>
      <c r="L21" s="38">
        <v>120</v>
      </c>
      <c r="M21" s="31"/>
      <c r="N21" s="38"/>
      <c r="O21" s="38"/>
      <c r="P21" s="32"/>
      <c r="Q21" s="12">
        <f t="shared" si="0"/>
        <v>638.15958369470945</v>
      </c>
    </row>
    <row r="22" spans="1:17">
      <c r="A22" s="4">
        <v>21</v>
      </c>
      <c r="B22" s="15" t="s">
        <v>504</v>
      </c>
      <c r="C22" s="15">
        <v>2002</v>
      </c>
      <c r="D22" s="15" t="s">
        <v>492</v>
      </c>
      <c r="E22" s="14"/>
      <c r="F22" s="14"/>
      <c r="G22" s="14"/>
      <c r="H22" s="14"/>
      <c r="I22" s="39">
        <v>0</v>
      </c>
      <c r="J22" s="38">
        <v>26</v>
      </c>
      <c r="K22" s="38">
        <v>0</v>
      </c>
      <c r="L22" s="51"/>
      <c r="M22" s="38">
        <v>328</v>
      </c>
      <c r="N22" s="38"/>
      <c r="O22" s="38">
        <v>267</v>
      </c>
      <c r="P22" s="32">
        <v>0</v>
      </c>
      <c r="Q22" s="12">
        <f t="shared" si="0"/>
        <v>621</v>
      </c>
    </row>
    <row r="23" spans="1:17">
      <c r="A23" s="4">
        <v>22</v>
      </c>
      <c r="B23" s="15" t="s">
        <v>493</v>
      </c>
      <c r="C23" s="15">
        <v>2001</v>
      </c>
      <c r="D23" s="15" t="s">
        <v>490</v>
      </c>
      <c r="E23" s="14"/>
      <c r="F23" s="14"/>
      <c r="G23" s="14"/>
      <c r="H23" s="14"/>
      <c r="I23" s="39">
        <v>107</v>
      </c>
      <c r="J23" s="38">
        <v>32</v>
      </c>
      <c r="K23" s="37">
        <v>26</v>
      </c>
      <c r="L23" s="38">
        <v>240</v>
      </c>
      <c r="M23" s="51"/>
      <c r="N23" s="38"/>
      <c r="O23" s="38">
        <v>0</v>
      </c>
      <c r="P23" s="32">
        <v>185</v>
      </c>
      <c r="Q23" s="12">
        <f t="shared" si="0"/>
        <v>590</v>
      </c>
    </row>
    <row r="24" spans="1:17">
      <c r="A24" s="4">
        <v>23</v>
      </c>
      <c r="B24" s="15" t="s">
        <v>501</v>
      </c>
      <c r="C24" s="15">
        <v>2001</v>
      </c>
      <c r="D24" s="15" t="s">
        <v>722</v>
      </c>
      <c r="E24" s="14"/>
      <c r="F24" s="14"/>
      <c r="G24" s="14"/>
      <c r="H24" s="14"/>
      <c r="I24" s="39">
        <v>139</v>
      </c>
      <c r="J24" s="38">
        <v>184</v>
      </c>
      <c r="K24" s="38"/>
      <c r="L24" s="38"/>
      <c r="M24" s="38"/>
      <c r="N24" s="38"/>
      <c r="O24" s="38">
        <v>231</v>
      </c>
      <c r="P24" s="32">
        <v>0</v>
      </c>
      <c r="Q24" s="12">
        <f t="shared" si="0"/>
        <v>554</v>
      </c>
    </row>
    <row r="25" spans="1:17">
      <c r="A25" s="4">
        <v>24</v>
      </c>
      <c r="B25" s="15" t="s">
        <v>249</v>
      </c>
      <c r="C25" s="15">
        <v>2001</v>
      </c>
      <c r="D25" s="15" t="s">
        <v>356</v>
      </c>
      <c r="E25" s="32">
        <v>0</v>
      </c>
      <c r="F25" s="38">
        <v>328</v>
      </c>
      <c r="G25" s="44"/>
      <c r="H25" s="38"/>
      <c r="I25" s="39"/>
      <c r="J25" s="38">
        <v>162</v>
      </c>
      <c r="K25" s="38">
        <v>35</v>
      </c>
      <c r="L25" s="38"/>
      <c r="M25" s="38"/>
      <c r="N25" s="38"/>
      <c r="O25" s="38"/>
      <c r="P25" s="32"/>
      <c r="Q25" s="12">
        <f t="shared" si="0"/>
        <v>525</v>
      </c>
    </row>
    <row r="26" spans="1:17">
      <c r="A26" s="4">
        <v>25</v>
      </c>
      <c r="B26" s="15" t="s">
        <v>377</v>
      </c>
      <c r="C26" s="15">
        <v>2001</v>
      </c>
      <c r="D26" s="15" t="s">
        <v>138</v>
      </c>
      <c r="E26" s="38"/>
      <c r="F26" s="38"/>
      <c r="G26" s="32">
        <v>0</v>
      </c>
      <c r="H26" s="38">
        <v>0</v>
      </c>
      <c r="I26" s="39">
        <v>0</v>
      </c>
      <c r="J26" s="37">
        <v>185</v>
      </c>
      <c r="K26" s="38"/>
      <c r="L26" s="38">
        <v>76</v>
      </c>
      <c r="M26" s="38"/>
      <c r="N26" s="38"/>
      <c r="O26" s="38">
        <v>144</v>
      </c>
      <c r="P26" s="32">
        <v>109</v>
      </c>
      <c r="Q26" s="12">
        <f t="shared" si="0"/>
        <v>514</v>
      </c>
    </row>
    <row r="27" spans="1:17">
      <c r="A27" s="4">
        <v>26</v>
      </c>
      <c r="B27" s="15" t="s">
        <v>657</v>
      </c>
      <c r="C27" s="15">
        <v>2003</v>
      </c>
      <c r="D27" s="15" t="s">
        <v>655</v>
      </c>
      <c r="E27" s="14"/>
      <c r="F27" s="14"/>
      <c r="G27" s="95"/>
      <c r="H27" s="14"/>
      <c r="I27" s="72"/>
      <c r="J27" s="14"/>
      <c r="K27" s="14"/>
      <c r="L27" s="32">
        <v>121.27659574468082</v>
      </c>
      <c r="M27" s="14"/>
      <c r="N27" s="14"/>
      <c r="O27" s="37">
        <v>367</v>
      </c>
      <c r="P27" s="32">
        <v>8</v>
      </c>
      <c r="Q27" s="12">
        <f t="shared" si="0"/>
        <v>496.27659574468083</v>
      </c>
    </row>
    <row r="28" spans="1:17">
      <c r="A28" s="4">
        <v>27</v>
      </c>
      <c r="B28" s="15" t="s">
        <v>379</v>
      </c>
      <c r="C28" s="15">
        <v>2003</v>
      </c>
      <c r="D28" s="15" t="s">
        <v>380</v>
      </c>
      <c r="E28" s="129"/>
      <c r="F28" s="38"/>
      <c r="G28" s="32">
        <v>0</v>
      </c>
      <c r="H28" s="31">
        <v>0</v>
      </c>
      <c r="I28" s="40">
        <v>101</v>
      </c>
      <c r="J28" s="37">
        <v>226</v>
      </c>
      <c r="K28" s="38">
        <v>0</v>
      </c>
      <c r="L28" s="38">
        <v>17</v>
      </c>
      <c r="M28" s="32"/>
      <c r="N28" s="38"/>
      <c r="O28" s="38">
        <v>149</v>
      </c>
      <c r="P28" s="32">
        <v>0</v>
      </c>
      <c r="Q28" s="12">
        <f t="shared" si="0"/>
        <v>493</v>
      </c>
    </row>
    <row r="29" spans="1:17">
      <c r="A29" s="4">
        <v>28</v>
      </c>
      <c r="B29" s="15" t="s">
        <v>811</v>
      </c>
      <c r="C29" s="15">
        <v>2001</v>
      </c>
      <c r="D29" s="15" t="s">
        <v>733</v>
      </c>
      <c r="E29" s="126"/>
      <c r="F29" s="14"/>
      <c r="G29" s="14"/>
      <c r="H29" s="14"/>
      <c r="I29" s="72"/>
      <c r="J29" s="14"/>
      <c r="K29" s="14"/>
      <c r="L29" s="14"/>
      <c r="M29" s="14"/>
      <c r="N29" s="14"/>
      <c r="O29" s="12">
        <v>0</v>
      </c>
      <c r="P29" s="14">
        <v>458</v>
      </c>
      <c r="Q29" s="12">
        <f t="shared" si="0"/>
        <v>458</v>
      </c>
    </row>
    <row r="30" spans="1:17">
      <c r="A30" s="4">
        <v>29</v>
      </c>
      <c r="B30" s="15" t="s">
        <v>787</v>
      </c>
      <c r="C30" s="15">
        <v>2001</v>
      </c>
      <c r="D30" s="15" t="s">
        <v>788</v>
      </c>
      <c r="E30" s="14"/>
      <c r="F30" s="14"/>
      <c r="G30" s="95"/>
      <c r="H30" s="14"/>
      <c r="I30" s="72"/>
      <c r="J30" s="14"/>
      <c r="K30" s="14"/>
      <c r="L30" s="14"/>
      <c r="M30" s="14"/>
      <c r="N30" s="14"/>
      <c r="O30" s="12">
        <v>451.98799699924973</v>
      </c>
      <c r="P30" s="14">
        <v>0</v>
      </c>
      <c r="Q30" s="12">
        <f t="shared" si="0"/>
        <v>451.98799699924973</v>
      </c>
    </row>
    <row r="31" spans="1:17">
      <c r="A31" s="4">
        <v>30</v>
      </c>
      <c r="B31" s="15" t="s">
        <v>360</v>
      </c>
      <c r="C31" s="15">
        <v>2001</v>
      </c>
      <c r="D31" s="15" t="s">
        <v>354</v>
      </c>
      <c r="E31" s="31"/>
      <c r="F31" s="37"/>
      <c r="G31" s="32">
        <v>145.07476635514024</v>
      </c>
      <c r="H31" s="38">
        <v>294</v>
      </c>
      <c r="I31" s="39"/>
      <c r="J31" s="38"/>
      <c r="K31" s="38"/>
      <c r="L31" s="38"/>
      <c r="M31" s="14"/>
      <c r="N31" s="14"/>
      <c r="O31" s="14"/>
      <c r="P31" s="32"/>
      <c r="Q31" s="12">
        <f t="shared" si="0"/>
        <v>439.07476635514024</v>
      </c>
    </row>
    <row r="32" spans="1:17">
      <c r="A32" s="4">
        <v>31</v>
      </c>
      <c r="B32" s="15" t="s">
        <v>663</v>
      </c>
      <c r="C32" s="15">
        <v>2003</v>
      </c>
      <c r="D32" s="15" t="s">
        <v>24</v>
      </c>
      <c r="E32" s="14"/>
      <c r="F32" s="14"/>
      <c r="G32" s="95"/>
      <c r="H32" s="14"/>
      <c r="I32" s="72"/>
      <c r="J32" s="14"/>
      <c r="K32" s="14"/>
      <c r="L32" s="32">
        <v>0</v>
      </c>
      <c r="M32" s="14"/>
      <c r="N32" s="14"/>
      <c r="O32" s="38">
        <v>90</v>
      </c>
      <c r="P32" s="32">
        <v>331</v>
      </c>
      <c r="Q32" s="12">
        <f t="shared" si="0"/>
        <v>421</v>
      </c>
    </row>
    <row r="33" spans="1:17">
      <c r="A33" s="4">
        <v>32</v>
      </c>
      <c r="B33" s="15" t="s">
        <v>26</v>
      </c>
      <c r="C33" s="15">
        <v>2001</v>
      </c>
      <c r="D33" s="15" t="s">
        <v>27</v>
      </c>
      <c r="E33" s="32">
        <v>43.106093818500618</v>
      </c>
      <c r="F33" s="38">
        <v>287</v>
      </c>
      <c r="G33" s="38"/>
      <c r="H33" s="37"/>
      <c r="I33" s="40">
        <v>77</v>
      </c>
      <c r="J33" s="38"/>
      <c r="K33" s="38"/>
      <c r="L33" s="37"/>
      <c r="M33" s="38"/>
      <c r="N33" s="51"/>
      <c r="O33" s="38"/>
      <c r="P33" s="32"/>
      <c r="Q33" s="12">
        <f t="shared" si="0"/>
        <v>407.1060938185006</v>
      </c>
    </row>
    <row r="34" spans="1:17">
      <c r="A34" s="4">
        <v>33</v>
      </c>
      <c r="B34" s="15" t="s">
        <v>575</v>
      </c>
      <c r="C34" s="15">
        <v>2002</v>
      </c>
      <c r="D34" s="15" t="s">
        <v>490</v>
      </c>
      <c r="E34" s="14"/>
      <c r="F34" s="14"/>
      <c r="G34" s="14"/>
      <c r="H34" s="14"/>
      <c r="I34" s="72"/>
      <c r="J34" s="32">
        <v>184.93150684931504</v>
      </c>
      <c r="K34" s="38"/>
      <c r="L34" s="38"/>
      <c r="M34" s="38"/>
      <c r="N34" s="38"/>
      <c r="O34" s="38">
        <v>177</v>
      </c>
      <c r="P34" s="32">
        <v>0</v>
      </c>
      <c r="Q34" s="12">
        <f t="shared" si="0"/>
        <v>361.93150684931504</v>
      </c>
    </row>
    <row r="35" spans="1:17">
      <c r="A35" s="4">
        <v>34</v>
      </c>
      <c r="B35" s="15" t="s">
        <v>498</v>
      </c>
      <c r="C35" s="15">
        <v>2001</v>
      </c>
      <c r="D35" s="15" t="s">
        <v>499</v>
      </c>
      <c r="E35" s="14"/>
      <c r="F35" s="14"/>
      <c r="G35" s="14"/>
      <c r="H35" s="14"/>
      <c r="I35" s="39"/>
      <c r="J35" s="38">
        <v>255</v>
      </c>
      <c r="K35" s="32">
        <v>64</v>
      </c>
      <c r="L35" s="38"/>
      <c r="M35" s="38"/>
      <c r="N35" s="38"/>
      <c r="O35" s="38"/>
      <c r="P35" s="32"/>
      <c r="Q35" s="12">
        <f t="shared" si="0"/>
        <v>319</v>
      </c>
    </row>
    <row r="36" spans="1:17">
      <c r="A36" s="4">
        <v>35</v>
      </c>
      <c r="B36" s="15" t="s">
        <v>236</v>
      </c>
      <c r="C36" s="15">
        <v>2001</v>
      </c>
      <c r="D36" s="15" t="s">
        <v>41</v>
      </c>
      <c r="E36" s="32">
        <v>178.65044247787603</v>
      </c>
      <c r="F36" s="38">
        <v>137</v>
      </c>
      <c r="G36" s="38"/>
      <c r="H36" s="38"/>
      <c r="I36" s="39"/>
      <c r="J36" s="37"/>
      <c r="K36" s="37"/>
      <c r="L36" s="38"/>
      <c r="M36" s="14"/>
      <c r="N36" s="38"/>
      <c r="O36" s="14"/>
      <c r="P36" s="32"/>
      <c r="Q36" s="12">
        <f t="shared" si="0"/>
        <v>315.65044247787603</v>
      </c>
    </row>
    <row r="37" spans="1:17">
      <c r="A37" s="4">
        <v>36</v>
      </c>
      <c r="B37" s="73" t="s">
        <v>245</v>
      </c>
      <c r="C37" s="73">
        <v>2001</v>
      </c>
      <c r="D37" s="73" t="s">
        <v>124</v>
      </c>
      <c r="E37" s="67">
        <v>0</v>
      </c>
      <c r="F37" s="54">
        <v>0</v>
      </c>
      <c r="G37" s="54"/>
      <c r="H37" s="54"/>
      <c r="I37" s="109"/>
      <c r="J37" s="54"/>
      <c r="K37" s="54">
        <v>0</v>
      </c>
      <c r="L37" s="54">
        <v>0</v>
      </c>
      <c r="M37" s="54">
        <v>29</v>
      </c>
      <c r="N37" s="54">
        <v>223</v>
      </c>
      <c r="O37" s="54">
        <v>57</v>
      </c>
      <c r="P37" s="67">
        <v>0</v>
      </c>
      <c r="Q37" s="12">
        <f t="shared" si="0"/>
        <v>309</v>
      </c>
    </row>
    <row r="38" spans="1:17">
      <c r="A38" s="4">
        <v>37</v>
      </c>
      <c r="B38" s="15" t="s">
        <v>241</v>
      </c>
      <c r="C38" s="15">
        <v>2001</v>
      </c>
      <c r="D38" s="15" t="s">
        <v>24</v>
      </c>
      <c r="E38" s="31">
        <v>45.846187747906555</v>
      </c>
      <c r="F38" s="31">
        <v>0</v>
      </c>
      <c r="G38" s="38"/>
      <c r="H38" s="38"/>
      <c r="I38" s="39"/>
      <c r="J38" s="38"/>
      <c r="K38" s="38"/>
      <c r="L38" s="38"/>
      <c r="M38" s="32"/>
      <c r="N38" s="38"/>
      <c r="O38" s="38">
        <v>173</v>
      </c>
      <c r="P38" s="32">
        <v>83</v>
      </c>
      <c r="Q38" s="12">
        <f t="shared" si="0"/>
        <v>301.84618774790658</v>
      </c>
    </row>
    <row r="39" spans="1:17">
      <c r="A39" s="4">
        <v>38</v>
      </c>
      <c r="B39" s="15" t="s">
        <v>628</v>
      </c>
      <c r="C39" s="15">
        <v>2001</v>
      </c>
      <c r="D39" s="15" t="s">
        <v>589</v>
      </c>
      <c r="E39" s="14"/>
      <c r="F39" s="14"/>
      <c r="G39" s="14"/>
      <c r="H39" s="14"/>
      <c r="I39" s="72"/>
      <c r="J39" s="14"/>
      <c r="K39" s="32">
        <v>286.78368611254513</v>
      </c>
      <c r="L39" s="14"/>
      <c r="M39" s="38"/>
      <c r="N39" s="38"/>
      <c r="O39" s="38"/>
      <c r="P39" s="32"/>
      <c r="Q39" s="12">
        <f t="shared" si="0"/>
        <v>286.78368611254513</v>
      </c>
    </row>
    <row r="40" spans="1:17">
      <c r="A40" s="4">
        <v>39</v>
      </c>
      <c r="B40" s="15" t="s">
        <v>796</v>
      </c>
      <c r="C40" s="15">
        <v>2001</v>
      </c>
      <c r="D40" s="15" t="s">
        <v>738</v>
      </c>
      <c r="E40" s="14"/>
      <c r="F40" s="14"/>
      <c r="G40" s="14"/>
      <c r="H40" s="14"/>
      <c r="I40" s="72"/>
      <c r="J40" s="14"/>
      <c r="K40" s="14"/>
      <c r="L40" s="14"/>
      <c r="M40" s="14"/>
      <c r="N40" s="14"/>
      <c r="O40" s="12">
        <v>112.747464992757</v>
      </c>
      <c r="P40" s="14">
        <v>159</v>
      </c>
      <c r="Q40" s="12">
        <f t="shared" si="0"/>
        <v>271.74746499275699</v>
      </c>
    </row>
    <row r="41" spans="1:17">
      <c r="A41" s="4">
        <v>40</v>
      </c>
      <c r="B41" s="15" t="s">
        <v>696</v>
      </c>
      <c r="C41" s="15">
        <v>2003</v>
      </c>
      <c r="D41" s="15" t="s">
        <v>723</v>
      </c>
      <c r="E41" s="14"/>
      <c r="F41" s="14"/>
      <c r="G41" s="14"/>
      <c r="H41" s="14"/>
      <c r="I41" s="72"/>
      <c r="J41" s="14"/>
      <c r="K41" s="14"/>
      <c r="L41" s="14"/>
      <c r="M41" s="14">
        <v>44</v>
      </c>
      <c r="N41" s="14">
        <v>0</v>
      </c>
      <c r="O41" s="14">
        <v>93</v>
      </c>
      <c r="P41" s="12">
        <v>123.49397590361455</v>
      </c>
      <c r="Q41" s="12">
        <f t="shared" si="0"/>
        <v>260.49397590361457</v>
      </c>
    </row>
    <row r="42" spans="1:17">
      <c r="A42" s="4">
        <v>41</v>
      </c>
      <c r="B42" s="15" t="s">
        <v>802</v>
      </c>
      <c r="C42" s="15">
        <v>2002</v>
      </c>
      <c r="D42" s="15" t="s">
        <v>733</v>
      </c>
      <c r="E42" s="14"/>
      <c r="F42" s="14"/>
      <c r="G42" s="95"/>
      <c r="H42" s="14"/>
      <c r="I42" s="72"/>
      <c r="J42" s="14"/>
      <c r="K42" s="14"/>
      <c r="L42" s="14"/>
      <c r="M42" s="14"/>
      <c r="N42" s="14"/>
      <c r="O42" s="12">
        <v>0</v>
      </c>
      <c r="P42" s="14">
        <v>253</v>
      </c>
      <c r="Q42" s="12">
        <f t="shared" ref="Q42:Q73" si="1">E42+F42+G42+H42+I42+J42+K42+L42+M42+N42+O42+P42</f>
        <v>253</v>
      </c>
    </row>
    <row r="43" spans="1:17">
      <c r="A43" s="4">
        <v>42</v>
      </c>
      <c r="B43" s="15" t="s">
        <v>237</v>
      </c>
      <c r="C43" s="15">
        <v>2003</v>
      </c>
      <c r="D43" s="15" t="s">
        <v>119</v>
      </c>
      <c r="E43" s="32">
        <v>162.0889487870619</v>
      </c>
      <c r="F43" s="38">
        <v>0</v>
      </c>
      <c r="G43" s="32"/>
      <c r="H43" s="38"/>
      <c r="I43" s="39"/>
      <c r="J43" s="38"/>
      <c r="K43" s="38"/>
      <c r="L43" s="38"/>
      <c r="M43" s="14"/>
      <c r="N43" s="14"/>
      <c r="O43" s="14">
        <v>0</v>
      </c>
      <c r="P43" s="32">
        <v>66</v>
      </c>
      <c r="Q43" s="12">
        <f t="shared" si="1"/>
        <v>228.0889487870619</v>
      </c>
    </row>
    <row r="44" spans="1:17">
      <c r="A44" s="4">
        <v>43</v>
      </c>
      <c r="B44" s="15" t="s">
        <v>500</v>
      </c>
      <c r="C44" s="15">
        <v>2001</v>
      </c>
      <c r="D44" s="15" t="s">
        <v>121</v>
      </c>
      <c r="E44" s="14"/>
      <c r="F44" s="14"/>
      <c r="G44" s="14"/>
      <c r="H44" s="14"/>
      <c r="I44" s="39">
        <v>0</v>
      </c>
      <c r="J44" s="38">
        <v>0</v>
      </c>
      <c r="K44" s="38">
        <v>0</v>
      </c>
      <c r="L44" s="38">
        <v>83</v>
      </c>
      <c r="M44" s="38"/>
      <c r="N44" s="51"/>
      <c r="O44" s="38">
        <v>62</v>
      </c>
      <c r="P44" s="32">
        <v>83</v>
      </c>
      <c r="Q44" s="12">
        <f t="shared" si="1"/>
        <v>228</v>
      </c>
    </row>
    <row r="45" spans="1:17">
      <c r="A45" s="4">
        <v>44</v>
      </c>
      <c r="B45" s="15" t="s">
        <v>691</v>
      </c>
      <c r="C45" s="15">
        <v>2001</v>
      </c>
      <c r="D45" s="15" t="s">
        <v>683</v>
      </c>
      <c r="E45" s="14"/>
      <c r="F45" s="14"/>
      <c r="G45" s="95"/>
      <c r="H45" s="14"/>
      <c r="I45" s="72"/>
      <c r="J45" s="14"/>
      <c r="K45" s="14"/>
      <c r="L45" s="14"/>
      <c r="M45" s="12">
        <v>30.03023639362284</v>
      </c>
      <c r="N45" s="14">
        <v>194</v>
      </c>
      <c r="O45" s="14"/>
      <c r="P45" s="14"/>
      <c r="Q45" s="12">
        <f t="shared" si="1"/>
        <v>224.03023639362283</v>
      </c>
    </row>
    <row r="46" spans="1:17">
      <c r="A46" s="4">
        <v>45</v>
      </c>
      <c r="B46" s="15" t="s">
        <v>239</v>
      </c>
      <c r="C46" s="15">
        <v>2004</v>
      </c>
      <c r="D46" s="15" t="s">
        <v>168</v>
      </c>
      <c r="E46" s="31">
        <v>72.129629629629648</v>
      </c>
      <c r="F46" s="37">
        <v>0</v>
      </c>
      <c r="G46" s="31"/>
      <c r="H46" s="37"/>
      <c r="I46" s="40"/>
      <c r="J46" s="31"/>
      <c r="K46" s="38">
        <v>142</v>
      </c>
      <c r="L46" s="38"/>
      <c r="M46" s="31"/>
      <c r="N46" s="38"/>
      <c r="O46" s="38">
        <v>0</v>
      </c>
      <c r="P46" s="32">
        <v>0</v>
      </c>
      <c r="Q46" s="12">
        <f t="shared" si="1"/>
        <v>214.12962962962965</v>
      </c>
    </row>
    <row r="47" spans="1:17">
      <c r="A47" s="8">
        <v>46</v>
      </c>
      <c r="B47" s="18" t="s">
        <v>633</v>
      </c>
      <c r="C47" s="18">
        <v>2001</v>
      </c>
      <c r="D47" s="18" t="s">
        <v>595</v>
      </c>
      <c r="E47" s="14"/>
      <c r="F47" s="14"/>
      <c r="G47" s="14"/>
      <c r="H47" s="14"/>
      <c r="I47" s="72"/>
      <c r="J47" s="14"/>
      <c r="K47" s="32">
        <v>0</v>
      </c>
      <c r="L47" s="14"/>
      <c r="M47" s="14"/>
      <c r="N47" s="14"/>
      <c r="O47" s="14">
        <v>0</v>
      </c>
      <c r="P47" s="32">
        <v>214</v>
      </c>
      <c r="Q47" s="12">
        <f t="shared" si="1"/>
        <v>214</v>
      </c>
    </row>
    <row r="48" spans="1:17">
      <c r="A48" s="4">
        <v>47</v>
      </c>
      <c r="B48" s="15" t="s">
        <v>358</v>
      </c>
      <c r="C48" s="15">
        <v>2011</v>
      </c>
      <c r="D48" s="15" t="s">
        <v>354</v>
      </c>
      <c r="E48" s="51"/>
      <c r="F48" s="51"/>
      <c r="G48" s="31">
        <v>210.13011152416365</v>
      </c>
      <c r="H48" s="32">
        <v>0</v>
      </c>
      <c r="I48" s="39"/>
      <c r="J48" s="37"/>
      <c r="K48" s="38"/>
      <c r="L48" s="38"/>
      <c r="M48" s="38"/>
      <c r="N48" s="38"/>
      <c r="O48" s="37"/>
      <c r="P48" s="32"/>
      <c r="Q48" s="12">
        <f t="shared" si="1"/>
        <v>210.13011152416365</v>
      </c>
    </row>
    <row r="49" spans="1:17">
      <c r="A49" s="4">
        <v>48</v>
      </c>
      <c r="B49" s="15" t="s">
        <v>255</v>
      </c>
      <c r="C49" s="15">
        <v>2001</v>
      </c>
      <c r="D49" s="15" t="s">
        <v>25</v>
      </c>
      <c r="E49" s="53">
        <v>0</v>
      </c>
      <c r="F49" s="51">
        <v>0</v>
      </c>
      <c r="G49" s="37"/>
      <c r="H49" s="37"/>
      <c r="I49" s="40"/>
      <c r="J49" s="38"/>
      <c r="K49" s="38"/>
      <c r="L49" s="38"/>
      <c r="M49" s="38"/>
      <c r="N49" s="38"/>
      <c r="O49" s="38">
        <v>200</v>
      </c>
      <c r="P49" s="32">
        <v>0</v>
      </c>
      <c r="Q49" s="12">
        <f t="shared" si="1"/>
        <v>200</v>
      </c>
    </row>
    <row r="50" spans="1:17">
      <c r="A50" s="4">
        <v>49</v>
      </c>
      <c r="B50" s="15" t="s">
        <v>577</v>
      </c>
      <c r="C50" s="15">
        <v>2002</v>
      </c>
      <c r="D50" s="15" t="s">
        <v>793</v>
      </c>
      <c r="E50" s="14"/>
      <c r="F50" s="14"/>
      <c r="G50" s="14"/>
      <c r="H50" s="14"/>
      <c r="I50" s="72"/>
      <c r="J50" s="32">
        <v>71.112748710390534</v>
      </c>
      <c r="K50" s="31"/>
      <c r="L50" s="38">
        <v>0</v>
      </c>
      <c r="M50" s="38">
        <v>0</v>
      </c>
      <c r="N50" s="38">
        <v>0</v>
      </c>
      <c r="O50" s="38">
        <v>125</v>
      </c>
      <c r="P50" s="32">
        <v>0</v>
      </c>
      <c r="Q50" s="12">
        <f t="shared" si="1"/>
        <v>196.11274871039052</v>
      </c>
    </row>
    <row r="51" spans="1:17">
      <c r="A51" s="4">
        <v>50</v>
      </c>
      <c r="B51" s="15" t="s">
        <v>507</v>
      </c>
      <c r="C51" s="15">
        <v>2001</v>
      </c>
      <c r="D51" s="15" t="s">
        <v>359</v>
      </c>
      <c r="E51" s="14"/>
      <c r="F51" s="14"/>
      <c r="G51" s="14"/>
      <c r="H51" s="14"/>
      <c r="I51" s="39">
        <v>0</v>
      </c>
      <c r="J51" s="38"/>
      <c r="K51" s="32"/>
      <c r="L51" s="38"/>
      <c r="M51" s="14"/>
      <c r="N51" s="38"/>
      <c r="O51" s="14">
        <v>0</v>
      </c>
      <c r="P51" s="32">
        <v>196</v>
      </c>
      <c r="Q51" s="12">
        <f t="shared" si="1"/>
        <v>196</v>
      </c>
    </row>
    <row r="52" spans="1:17">
      <c r="A52" s="4">
        <v>51</v>
      </c>
      <c r="B52" s="15" t="s">
        <v>238</v>
      </c>
      <c r="C52" s="15">
        <v>2001</v>
      </c>
      <c r="D52" s="15" t="s">
        <v>229</v>
      </c>
      <c r="E52" s="32">
        <v>154.95735607675911</v>
      </c>
      <c r="F52" s="38">
        <v>37</v>
      </c>
      <c r="G52" s="37"/>
      <c r="H52" s="38"/>
      <c r="I52" s="39"/>
      <c r="J52" s="37"/>
      <c r="K52" s="38"/>
      <c r="L52" s="38"/>
      <c r="M52" s="37"/>
      <c r="N52" s="38"/>
      <c r="O52" s="38"/>
      <c r="P52" s="32"/>
      <c r="Q52" s="12">
        <f t="shared" si="1"/>
        <v>191.95735607675911</v>
      </c>
    </row>
    <row r="53" spans="1:17">
      <c r="A53" s="4">
        <v>52</v>
      </c>
      <c r="B53" s="15" t="s">
        <v>318</v>
      </c>
      <c r="C53" s="15">
        <v>2001</v>
      </c>
      <c r="D53" s="15" t="s">
        <v>319</v>
      </c>
      <c r="E53" s="38"/>
      <c r="F53" s="32">
        <v>174.44979367262718</v>
      </c>
      <c r="G53" s="38"/>
      <c r="H53" s="38"/>
      <c r="I53" s="39"/>
      <c r="J53" s="51"/>
      <c r="K53" s="38"/>
      <c r="L53" s="38"/>
      <c r="M53" s="14"/>
      <c r="N53" s="14"/>
      <c r="O53" s="14"/>
      <c r="P53" s="32"/>
      <c r="Q53" s="12">
        <f t="shared" si="1"/>
        <v>174.44979367262718</v>
      </c>
    </row>
    <row r="54" spans="1:17">
      <c r="A54" s="4">
        <v>53</v>
      </c>
      <c r="B54" s="15" t="s">
        <v>361</v>
      </c>
      <c r="C54" s="15">
        <v>2001</v>
      </c>
      <c r="D54" s="15" t="s">
        <v>354</v>
      </c>
      <c r="E54" s="38"/>
      <c r="F54" s="38"/>
      <c r="G54" s="32">
        <v>119.7292936536394</v>
      </c>
      <c r="H54" s="38">
        <v>0</v>
      </c>
      <c r="I54" s="39"/>
      <c r="J54" s="38"/>
      <c r="K54" s="38">
        <v>54</v>
      </c>
      <c r="L54" s="38"/>
      <c r="M54" s="38"/>
      <c r="N54" s="38"/>
      <c r="O54" s="53"/>
      <c r="P54" s="32"/>
      <c r="Q54" s="12">
        <f t="shared" si="1"/>
        <v>173.72929365363939</v>
      </c>
    </row>
    <row r="55" spans="1:17">
      <c r="A55" s="4">
        <v>54</v>
      </c>
      <c r="B55" s="15" t="s">
        <v>791</v>
      </c>
      <c r="C55" s="15">
        <v>2003</v>
      </c>
      <c r="D55" s="15" t="s">
        <v>743</v>
      </c>
      <c r="E55" s="14"/>
      <c r="F55" s="14"/>
      <c r="G55" s="14"/>
      <c r="H55" s="14"/>
      <c r="I55" s="72"/>
      <c r="J55" s="14"/>
      <c r="K55" s="14"/>
      <c r="L55" s="14"/>
      <c r="M55" s="14"/>
      <c r="N55" s="14"/>
      <c r="O55" s="12">
        <v>166.84182869153975</v>
      </c>
      <c r="P55" s="14">
        <v>0</v>
      </c>
      <c r="Q55" s="12">
        <f t="shared" si="1"/>
        <v>166.84182869153975</v>
      </c>
    </row>
    <row r="56" spans="1:17">
      <c r="A56" s="4">
        <v>55</v>
      </c>
      <c r="B56" s="15" t="s">
        <v>792</v>
      </c>
      <c r="C56" s="15">
        <v>2003</v>
      </c>
      <c r="D56" s="15" t="s">
        <v>741</v>
      </c>
      <c r="E56" s="14"/>
      <c r="F56" s="14"/>
      <c r="G56" s="14"/>
      <c r="H56" s="14"/>
      <c r="I56" s="72"/>
      <c r="J56" s="14"/>
      <c r="K56" s="14"/>
      <c r="L56" s="14"/>
      <c r="M56" s="14"/>
      <c r="N56" s="14"/>
      <c r="O56" s="12">
        <v>165.79223504721929</v>
      </c>
      <c r="P56" s="14">
        <v>0</v>
      </c>
      <c r="Q56" s="12">
        <f t="shared" si="1"/>
        <v>165.79223504721929</v>
      </c>
    </row>
    <row r="57" spans="1:17">
      <c r="A57" s="4">
        <v>56</v>
      </c>
      <c r="B57" s="15" t="s">
        <v>494</v>
      </c>
      <c r="C57" s="15">
        <v>2001</v>
      </c>
      <c r="D57" s="15" t="s">
        <v>359</v>
      </c>
      <c r="E57" s="14"/>
      <c r="F57" s="14"/>
      <c r="G57" s="14"/>
      <c r="H57" s="14"/>
      <c r="I57" s="39">
        <v>0</v>
      </c>
      <c r="J57" s="38"/>
      <c r="K57" s="37"/>
      <c r="L57" s="38"/>
      <c r="M57" s="14"/>
      <c r="N57" s="38"/>
      <c r="O57" s="14">
        <v>0</v>
      </c>
      <c r="P57" s="32">
        <v>162</v>
      </c>
      <c r="Q57" s="12">
        <f t="shared" si="1"/>
        <v>162</v>
      </c>
    </row>
    <row r="58" spans="1:17">
      <c r="A58" s="4">
        <v>57</v>
      </c>
      <c r="B58" s="15" t="s">
        <v>692</v>
      </c>
      <c r="C58" s="15">
        <v>2006</v>
      </c>
      <c r="D58" s="15" t="s">
        <v>677</v>
      </c>
      <c r="E58" s="14"/>
      <c r="F58" s="14"/>
      <c r="G58" s="95"/>
      <c r="H58" s="14"/>
      <c r="I58" s="72"/>
      <c r="J58" s="14"/>
      <c r="K58" s="14"/>
      <c r="L58" s="14"/>
      <c r="M58" s="12">
        <v>0</v>
      </c>
      <c r="N58" s="14">
        <v>141</v>
      </c>
      <c r="O58" s="14"/>
      <c r="P58" s="14"/>
      <c r="Q58" s="12">
        <f t="shared" si="1"/>
        <v>141</v>
      </c>
    </row>
    <row r="59" spans="1:17">
      <c r="A59" s="4">
        <v>58</v>
      </c>
      <c r="B59" s="15" t="s">
        <v>803</v>
      </c>
      <c r="C59" s="15">
        <v>2001</v>
      </c>
      <c r="D59" s="15" t="s">
        <v>738</v>
      </c>
      <c r="E59" s="14"/>
      <c r="F59" s="14"/>
      <c r="G59" s="95"/>
      <c r="H59" s="14"/>
      <c r="I59" s="72"/>
      <c r="J59" s="14"/>
      <c r="K59" s="14"/>
      <c r="L59" s="14"/>
      <c r="M59" s="14"/>
      <c r="N59" s="14"/>
      <c r="O59" s="12">
        <v>0</v>
      </c>
      <c r="P59" s="14">
        <v>136</v>
      </c>
      <c r="Q59" s="12">
        <f t="shared" si="1"/>
        <v>136</v>
      </c>
    </row>
    <row r="60" spans="1:17">
      <c r="A60" s="4">
        <v>59</v>
      </c>
      <c r="B60" s="15" t="s">
        <v>365</v>
      </c>
      <c r="C60" s="15">
        <v>2001</v>
      </c>
      <c r="D60" s="15" t="s">
        <v>359</v>
      </c>
      <c r="E60" s="38"/>
      <c r="F60" s="38"/>
      <c r="G60" s="32">
        <v>0</v>
      </c>
      <c r="H60" s="38">
        <v>0</v>
      </c>
      <c r="I60" s="39"/>
      <c r="J60" s="38"/>
      <c r="K60" s="38"/>
      <c r="L60" s="38">
        <v>0</v>
      </c>
      <c r="M60" s="32"/>
      <c r="N60" s="38"/>
      <c r="O60" s="38">
        <v>0</v>
      </c>
      <c r="P60" s="32">
        <v>135</v>
      </c>
      <c r="Q60" s="12">
        <f t="shared" si="1"/>
        <v>135</v>
      </c>
    </row>
    <row r="61" spans="1:17">
      <c r="A61" s="4">
        <v>60</v>
      </c>
      <c r="B61" s="15" t="s">
        <v>801</v>
      </c>
      <c r="C61" s="15">
        <v>2002</v>
      </c>
      <c r="D61" s="15" t="s">
        <v>589</v>
      </c>
      <c r="E61" s="14"/>
      <c r="F61" s="14"/>
      <c r="G61" s="95"/>
      <c r="H61" s="14"/>
      <c r="I61" s="72"/>
      <c r="J61" s="14"/>
      <c r="K61" s="14"/>
      <c r="L61" s="14"/>
      <c r="M61" s="14"/>
      <c r="N61" s="14"/>
      <c r="O61" s="12">
        <v>0</v>
      </c>
      <c r="P61" s="14">
        <v>118</v>
      </c>
      <c r="Q61" s="12">
        <f t="shared" si="1"/>
        <v>118</v>
      </c>
    </row>
    <row r="62" spans="1:17">
      <c r="A62" s="4">
        <v>61</v>
      </c>
      <c r="B62" s="15" t="s">
        <v>794</v>
      </c>
      <c r="C62" s="15">
        <v>2002</v>
      </c>
      <c r="D62" s="15" t="s">
        <v>795</v>
      </c>
      <c r="E62" s="14"/>
      <c r="F62" s="14"/>
      <c r="G62" s="14"/>
      <c r="H62" s="14"/>
      <c r="I62" s="72"/>
      <c r="J62" s="14"/>
      <c r="K62" s="14"/>
      <c r="L62" s="14"/>
      <c r="M62" s="14"/>
      <c r="N62" s="14"/>
      <c r="O62" s="12">
        <v>117.8188899707886</v>
      </c>
      <c r="P62" s="14">
        <v>0</v>
      </c>
      <c r="Q62" s="12">
        <f t="shared" si="1"/>
        <v>117.8188899707886</v>
      </c>
    </row>
    <row r="63" spans="1:17">
      <c r="A63" s="4">
        <v>62</v>
      </c>
      <c r="B63" s="15" t="s">
        <v>695</v>
      </c>
      <c r="C63" s="15">
        <v>2001</v>
      </c>
      <c r="D63" s="15" t="s">
        <v>683</v>
      </c>
      <c r="E63" s="14"/>
      <c r="F63" s="14"/>
      <c r="G63" s="95"/>
      <c r="H63" s="14"/>
      <c r="I63" s="72"/>
      <c r="J63" s="14"/>
      <c r="K63" s="14"/>
      <c r="L63" s="14"/>
      <c r="M63" s="12">
        <v>110.50031867431493</v>
      </c>
      <c r="N63" s="14">
        <v>0</v>
      </c>
      <c r="O63" s="14"/>
      <c r="P63" s="14"/>
      <c r="Q63" s="12">
        <f t="shared" si="1"/>
        <v>110.50031867431493</v>
      </c>
    </row>
    <row r="64" spans="1:17">
      <c r="A64" s="4">
        <v>63</v>
      </c>
      <c r="B64" s="15" t="s">
        <v>631</v>
      </c>
      <c r="C64" s="15">
        <v>2002</v>
      </c>
      <c r="D64" s="15" t="s">
        <v>595</v>
      </c>
      <c r="E64" s="14"/>
      <c r="F64" s="14"/>
      <c r="G64" s="14"/>
      <c r="H64" s="14"/>
      <c r="I64" s="72"/>
      <c r="J64" s="14"/>
      <c r="K64" s="32">
        <v>0</v>
      </c>
      <c r="L64" s="14"/>
      <c r="M64" s="38">
        <v>0</v>
      </c>
      <c r="N64" s="38">
        <v>87</v>
      </c>
      <c r="O64" s="38"/>
      <c r="P64" s="32"/>
      <c r="Q64" s="12">
        <f t="shared" si="1"/>
        <v>87</v>
      </c>
    </row>
    <row r="65" spans="1:17">
      <c r="A65" s="4">
        <v>64</v>
      </c>
      <c r="B65" s="15" t="s">
        <v>33</v>
      </c>
      <c r="C65" s="15">
        <v>2001</v>
      </c>
      <c r="D65" s="15" t="s">
        <v>168</v>
      </c>
      <c r="E65" s="31">
        <v>84.82946470866888</v>
      </c>
      <c r="F65" s="37">
        <v>0</v>
      </c>
      <c r="G65" s="31"/>
      <c r="H65" s="38"/>
      <c r="I65" s="39"/>
      <c r="J65" s="31"/>
      <c r="K65" s="38"/>
      <c r="L65" s="38"/>
      <c r="M65" s="14"/>
      <c r="N65" s="38"/>
      <c r="O65" s="14"/>
      <c r="P65" s="32"/>
      <c r="Q65" s="12">
        <f t="shared" si="1"/>
        <v>84.82946470866888</v>
      </c>
    </row>
    <row r="66" spans="1:17">
      <c r="A66" s="4">
        <v>65</v>
      </c>
      <c r="B66" s="15" t="s">
        <v>257</v>
      </c>
      <c r="C66" s="15">
        <v>2001</v>
      </c>
      <c r="D66" s="15" t="s">
        <v>41</v>
      </c>
      <c r="E66" s="31">
        <v>0</v>
      </c>
      <c r="F66" s="37">
        <v>84</v>
      </c>
      <c r="G66" s="32"/>
      <c r="H66" s="38"/>
      <c r="I66" s="39"/>
      <c r="J66" s="37"/>
      <c r="K66" s="38"/>
      <c r="L66" s="38"/>
      <c r="M66" s="14"/>
      <c r="N66" s="38"/>
      <c r="O66" s="14"/>
      <c r="P66" s="32"/>
      <c r="Q66" s="12">
        <f t="shared" si="1"/>
        <v>84</v>
      </c>
    </row>
    <row r="67" spans="1:17">
      <c r="A67" s="4">
        <v>66</v>
      </c>
      <c r="B67" s="15" t="s">
        <v>466</v>
      </c>
      <c r="C67" s="15">
        <v>2001</v>
      </c>
      <c r="D67" s="15" t="s">
        <v>354</v>
      </c>
      <c r="E67" s="38"/>
      <c r="F67" s="38"/>
      <c r="G67" s="31"/>
      <c r="H67" s="32">
        <v>82.562076749435803</v>
      </c>
      <c r="I67" s="39"/>
      <c r="J67" s="38"/>
      <c r="K67" s="32"/>
      <c r="L67" s="38"/>
      <c r="M67" s="38"/>
      <c r="N67" s="38"/>
      <c r="O67" s="38"/>
      <c r="P67" s="32"/>
      <c r="Q67" s="12">
        <f t="shared" si="1"/>
        <v>82.562076749435803</v>
      </c>
    </row>
    <row r="68" spans="1:17">
      <c r="A68" s="4">
        <v>67</v>
      </c>
      <c r="B68" s="15" t="s">
        <v>258</v>
      </c>
      <c r="C68" s="15">
        <v>2002</v>
      </c>
      <c r="D68" s="15" t="s">
        <v>124</v>
      </c>
      <c r="E68" s="32">
        <v>0</v>
      </c>
      <c r="F68" s="38">
        <v>79</v>
      </c>
      <c r="G68" s="44"/>
      <c r="H68" s="38"/>
      <c r="I68" s="39"/>
      <c r="J68" s="37"/>
      <c r="K68" s="38">
        <v>0</v>
      </c>
      <c r="L68" s="37"/>
      <c r="M68" s="38"/>
      <c r="N68" s="37"/>
      <c r="O68" s="38"/>
      <c r="P68" s="32"/>
      <c r="Q68" s="12">
        <f t="shared" si="1"/>
        <v>79</v>
      </c>
    </row>
    <row r="69" spans="1:17">
      <c r="A69" s="4">
        <v>68</v>
      </c>
      <c r="B69" s="15" t="s">
        <v>368</v>
      </c>
      <c r="C69" s="15">
        <v>2002</v>
      </c>
      <c r="D69" s="15" t="s">
        <v>363</v>
      </c>
      <c r="E69" s="38"/>
      <c r="F69" s="38"/>
      <c r="G69" s="32">
        <v>0</v>
      </c>
      <c r="H69" s="37">
        <v>0</v>
      </c>
      <c r="I69" s="40">
        <v>77</v>
      </c>
      <c r="J69" s="37"/>
      <c r="K69" s="38"/>
      <c r="L69" s="38"/>
      <c r="M69" s="38"/>
      <c r="N69" s="38"/>
      <c r="O69" s="38"/>
      <c r="P69" s="32"/>
      <c r="Q69" s="12">
        <f t="shared" si="1"/>
        <v>77</v>
      </c>
    </row>
    <row r="70" spans="1:17">
      <c r="A70" s="4">
        <v>69</v>
      </c>
      <c r="B70" s="15" t="s">
        <v>658</v>
      </c>
      <c r="C70" s="15">
        <v>2001</v>
      </c>
      <c r="D70" s="15" t="s">
        <v>571</v>
      </c>
      <c r="E70" s="14"/>
      <c r="F70" s="14"/>
      <c r="G70" s="95"/>
      <c r="H70" s="14"/>
      <c r="I70" s="72"/>
      <c r="J70" s="14"/>
      <c r="K70" s="14"/>
      <c r="L70" s="32">
        <v>69.958588404753257</v>
      </c>
      <c r="M70" s="14"/>
      <c r="N70" s="14"/>
      <c r="O70" s="14"/>
      <c r="P70" s="32"/>
      <c r="Q70" s="12">
        <f t="shared" si="1"/>
        <v>69.958588404753257</v>
      </c>
    </row>
    <row r="71" spans="1:17">
      <c r="A71" s="4">
        <v>70</v>
      </c>
      <c r="B71" s="15" t="s">
        <v>364</v>
      </c>
      <c r="C71" s="15">
        <v>2001</v>
      </c>
      <c r="D71" s="15" t="s">
        <v>354</v>
      </c>
      <c r="E71" s="51"/>
      <c r="F71" s="51"/>
      <c r="G71" s="31">
        <v>29.931506849315102</v>
      </c>
      <c r="H71" s="38">
        <v>34</v>
      </c>
      <c r="I71" s="39"/>
      <c r="J71" s="37"/>
      <c r="K71" s="38"/>
      <c r="L71" s="38"/>
      <c r="M71" s="38"/>
      <c r="N71" s="38"/>
      <c r="O71" s="37"/>
      <c r="P71" s="32"/>
      <c r="Q71" s="12">
        <f t="shared" si="1"/>
        <v>63.931506849315099</v>
      </c>
    </row>
    <row r="72" spans="1:17">
      <c r="A72" s="4">
        <v>71</v>
      </c>
      <c r="B72" s="15" t="s">
        <v>240</v>
      </c>
      <c r="C72" s="15">
        <v>2001</v>
      </c>
      <c r="D72" s="15" t="s">
        <v>27</v>
      </c>
      <c r="E72" s="31">
        <v>58.785004516711822</v>
      </c>
      <c r="F72" s="31">
        <v>0</v>
      </c>
      <c r="G72" s="38"/>
      <c r="H72" s="38"/>
      <c r="I72" s="39"/>
      <c r="J72" s="38"/>
      <c r="K72" s="38"/>
      <c r="L72" s="38"/>
      <c r="M72" s="38"/>
      <c r="N72" s="32"/>
      <c r="O72" s="38"/>
      <c r="P72" s="32"/>
      <c r="Q72" s="12">
        <f t="shared" si="1"/>
        <v>58.785004516711822</v>
      </c>
    </row>
    <row r="73" spans="1:17">
      <c r="A73" s="4">
        <v>72</v>
      </c>
      <c r="B73" s="15" t="s">
        <v>629</v>
      </c>
      <c r="C73" s="15">
        <v>2001</v>
      </c>
      <c r="D73" s="15" t="s">
        <v>598</v>
      </c>
      <c r="E73" s="14"/>
      <c r="F73" s="14"/>
      <c r="G73" s="14"/>
      <c r="H73" s="14"/>
      <c r="I73" s="72"/>
      <c r="J73" s="14"/>
      <c r="K73" s="32">
        <v>54.787040407717534</v>
      </c>
      <c r="L73" s="14"/>
      <c r="M73" s="14"/>
      <c r="N73" s="14"/>
      <c r="O73" s="14"/>
      <c r="P73" s="32"/>
      <c r="Q73" s="12">
        <f t="shared" si="1"/>
        <v>54.787040407717534</v>
      </c>
    </row>
    <row r="74" spans="1:17">
      <c r="A74" s="4">
        <v>73</v>
      </c>
      <c r="B74" s="15" t="s">
        <v>513</v>
      </c>
      <c r="C74" s="15">
        <v>2001</v>
      </c>
      <c r="D74" s="15" t="s">
        <v>745</v>
      </c>
      <c r="E74" s="14"/>
      <c r="F74" s="14"/>
      <c r="G74" s="14"/>
      <c r="H74" s="14"/>
      <c r="I74" s="39">
        <v>0</v>
      </c>
      <c r="J74" s="38"/>
      <c r="K74" s="38"/>
      <c r="L74" s="38"/>
      <c r="M74" s="38"/>
      <c r="N74" s="37"/>
      <c r="O74" s="38">
        <v>54</v>
      </c>
      <c r="P74" s="32">
        <v>0</v>
      </c>
      <c r="Q74" s="12">
        <f t="shared" ref="Q74:Q105" si="2">E74+F74+G74+H74+I74+J74+K74+L74+M74+N74+O74+P74</f>
        <v>54</v>
      </c>
    </row>
    <row r="75" spans="1:17">
      <c r="A75" s="4">
        <v>74</v>
      </c>
      <c r="B75" s="15" t="s">
        <v>491</v>
      </c>
      <c r="C75" s="15">
        <v>2002</v>
      </c>
      <c r="D75" s="15" t="s">
        <v>594</v>
      </c>
      <c r="E75" s="14"/>
      <c r="F75" s="14"/>
      <c r="G75" s="95"/>
      <c r="H75" s="14"/>
      <c r="I75" s="72">
        <v>42</v>
      </c>
      <c r="J75" s="14"/>
      <c r="K75" s="14"/>
      <c r="L75" s="14"/>
      <c r="M75" s="14"/>
      <c r="N75" s="14"/>
      <c r="O75" s="12">
        <v>0</v>
      </c>
      <c r="P75" s="14">
        <v>0</v>
      </c>
      <c r="Q75" s="12">
        <f t="shared" si="2"/>
        <v>42</v>
      </c>
    </row>
    <row r="76" spans="1:17">
      <c r="A76" s="4">
        <v>75</v>
      </c>
      <c r="B76" s="15" t="s">
        <v>797</v>
      </c>
      <c r="C76" s="15">
        <v>2001</v>
      </c>
      <c r="D76" s="15" t="s">
        <v>903</v>
      </c>
      <c r="E76" s="14"/>
      <c r="F76" s="14"/>
      <c r="G76" s="95"/>
      <c r="H76" s="14"/>
      <c r="I76" s="72"/>
      <c r="J76" s="14"/>
      <c r="K76" s="14"/>
      <c r="L76" s="14"/>
      <c r="M76" s="14"/>
      <c r="N76" s="14"/>
      <c r="O76" s="12">
        <v>23.514851485148537</v>
      </c>
      <c r="P76" s="14">
        <v>0</v>
      </c>
      <c r="Q76" s="12">
        <f t="shared" si="2"/>
        <v>23.514851485148537</v>
      </c>
    </row>
    <row r="77" spans="1:17">
      <c r="A77" s="4">
        <v>76</v>
      </c>
      <c r="B77" s="15" t="s">
        <v>630</v>
      </c>
      <c r="C77" s="15">
        <v>2002</v>
      </c>
      <c r="D77" s="15" t="s">
        <v>594</v>
      </c>
      <c r="E77" s="14"/>
      <c r="F77" s="14"/>
      <c r="G77" s="14"/>
      <c r="H77" s="14"/>
      <c r="I77" s="72"/>
      <c r="J77" s="14"/>
      <c r="K77" s="32">
        <v>10.723860589812229</v>
      </c>
      <c r="L77" s="14"/>
      <c r="M77" s="38"/>
      <c r="N77" s="38"/>
      <c r="O77" s="38"/>
      <c r="P77" s="32"/>
      <c r="Q77" s="12">
        <f t="shared" si="2"/>
        <v>10.723860589812229</v>
      </c>
    </row>
    <row r="78" spans="1:17">
      <c r="A78" s="4">
        <v>77</v>
      </c>
      <c r="B78" s="15" t="s">
        <v>911</v>
      </c>
      <c r="C78" s="15">
        <v>2002</v>
      </c>
      <c r="D78" s="15" t="s">
        <v>352</v>
      </c>
      <c r="E78" s="32">
        <v>0</v>
      </c>
      <c r="F78" s="38">
        <v>0</v>
      </c>
      <c r="G78" s="32">
        <v>0</v>
      </c>
      <c r="H78" s="38">
        <v>0</v>
      </c>
      <c r="I78" s="39"/>
      <c r="J78" s="37"/>
      <c r="K78" s="37"/>
      <c r="L78" s="37"/>
      <c r="M78" s="38"/>
      <c r="N78" s="38"/>
      <c r="O78" s="38"/>
      <c r="P78" s="32"/>
      <c r="Q78" s="12">
        <f t="shared" si="2"/>
        <v>0</v>
      </c>
    </row>
    <row r="79" spans="1:17">
      <c r="A79" s="4">
        <v>78</v>
      </c>
      <c r="B79" s="15" t="s">
        <v>511</v>
      </c>
      <c r="C79" s="15">
        <v>2002</v>
      </c>
      <c r="D79" s="15" t="s">
        <v>121</v>
      </c>
      <c r="E79" s="14"/>
      <c r="F79" s="14"/>
      <c r="G79" s="14"/>
      <c r="H79" s="14"/>
      <c r="I79" s="39">
        <v>0</v>
      </c>
      <c r="J79" s="38">
        <v>0</v>
      </c>
      <c r="K79" s="38"/>
      <c r="L79" s="38"/>
      <c r="M79" s="51"/>
      <c r="N79" s="38"/>
      <c r="O79" s="53"/>
      <c r="P79" s="32"/>
      <c r="Q79" s="12">
        <f t="shared" si="2"/>
        <v>0</v>
      </c>
    </row>
    <row r="80" spans="1:17">
      <c r="A80" s="4">
        <v>79</v>
      </c>
      <c r="B80" s="15" t="s">
        <v>807</v>
      </c>
      <c r="C80" s="15">
        <v>2001</v>
      </c>
      <c r="D80" s="15" t="s">
        <v>490</v>
      </c>
      <c r="E80" s="14"/>
      <c r="F80" s="14"/>
      <c r="G80" s="14"/>
      <c r="H80" s="14"/>
      <c r="I80" s="72"/>
      <c r="J80" s="14"/>
      <c r="K80" s="14"/>
      <c r="L80" s="14"/>
      <c r="M80" s="14"/>
      <c r="N80" s="14"/>
      <c r="O80" s="12">
        <v>0</v>
      </c>
      <c r="P80" s="14">
        <v>0</v>
      </c>
      <c r="Q80" s="12">
        <f t="shared" si="2"/>
        <v>0</v>
      </c>
    </row>
    <row r="81" spans="1:17">
      <c r="A81" s="4">
        <v>80</v>
      </c>
      <c r="B81" s="15" t="s">
        <v>799</v>
      </c>
      <c r="C81" s="15">
        <v>2005</v>
      </c>
      <c r="D81" s="15" t="s">
        <v>800</v>
      </c>
      <c r="E81" s="14"/>
      <c r="F81" s="14"/>
      <c r="G81" s="95"/>
      <c r="H81" s="14"/>
      <c r="I81" s="72"/>
      <c r="J81" s="14"/>
      <c r="K81" s="14"/>
      <c r="L81" s="14"/>
      <c r="M81" s="14"/>
      <c r="N81" s="14"/>
      <c r="O81" s="12">
        <v>0</v>
      </c>
      <c r="P81" s="14">
        <v>0</v>
      </c>
      <c r="Q81" s="12">
        <f t="shared" si="2"/>
        <v>0</v>
      </c>
    </row>
    <row r="82" spans="1:17">
      <c r="A82" s="4">
        <v>81</v>
      </c>
      <c r="B82" s="15" t="s">
        <v>698</v>
      </c>
      <c r="C82" s="15">
        <v>2002</v>
      </c>
      <c r="D82" s="15" t="s">
        <v>723</v>
      </c>
      <c r="E82" s="14"/>
      <c r="F82" s="14"/>
      <c r="G82" s="14"/>
      <c r="H82" s="14"/>
      <c r="I82" s="72"/>
      <c r="J82" s="14"/>
      <c r="K82" s="14"/>
      <c r="L82" s="14"/>
      <c r="M82" s="14">
        <v>0</v>
      </c>
      <c r="N82" s="14">
        <v>0</v>
      </c>
      <c r="O82" s="14">
        <v>0</v>
      </c>
      <c r="P82" s="12">
        <v>0</v>
      </c>
      <c r="Q82" s="12">
        <f t="shared" si="2"/>
        <v>0</v>
      </c>
    </row>
    <row r="83" spans="1:17">
      <c r="A83" s="4">
        <v>82</v>
      </c>
      <c r="B83" s="15" t="s">
        <v>512</v>
      </c>
      <c r="C83" s="15">
        <v>2001</v>
      </c>
      <c r="D83" s="15" t="s">
        <v>359</v>
      </c>
      <c r="E83" s="14"/>
      <c r="F83" s="14"/>
      <c r="G83" s="14"/>
      <c r="H83" s="14"/>
      <c r="I83" s="39">
        <v>0</v>
      </c>
      <c r="J83" s="38"/>
      <c r="K83" s="38"/>
      <c r="L83" s="51"/>
      <c r="M83" s="38"/>
      <c r="N83" s="38"/>
      <c r="O83" s="38"/>
      <c r="P83" s="32"/>
      <c r="Q83" s="12">
        <f t="shared" si="2"/>
        <v>0</v>
      </c>
    </row>
    <row r="84" spans="1:17">
      <c r="A84" s="4">
        <v>83</v>
      </c>
      <c r="B84" s="18" t="s">
        <v>659</v>
      </c>
      <c r="C84" s="18">
        <v>2002</v>
      </c>
      <c r="D84" s="18" t="s">
        <v>656</v>
      </c>
      <c r="E84" s="14"/>
      <c r="F84" s="14"/>
      <c r="G84" s="95"/>
      <c r="H84" s="14"/>
      <c r="I84" s="72"/>
      <c r="J84" s="14"/>
      <c r="K84" s="14"/>
      <c r="L84" s="32">
        <v>0</v>
      </c>
      <c r="M84" s="14"/>
      <c r="N84" s="14"/>
      <c r="O84" s="38"/>
      <c r="P84" s="32"/>
      <c r="Q84" s="12">
        <f t="shared" si="2"/>
        <v>0</v>
      </c>
    </row>
    <row r="85" spans="1:17">
      <c r="A85" s="4">
        <v>84</v>
      </c>
      <c r="B85" s="15" t="s">
        <v>246</v>
      </c>
      <c r="C85" s="15">
        <v>2002</v>
      </c>
      <c r="D85" s="15" t="s">
        <v>27</v>
      </c>
      <c r="E85" s="32">
        <v>0</v>
      </c>
      <c r="F85" s="38">
        <v>0</v>
      </c>
      <c r="G85" s="31"/>
      <c r="H85" s="51"/>
      <c r="I85" s="128"/>
      <c r="J85" s="38"/>
      <c r="K85" s="38"/>
      <c r="L85" s="38"/>
      <c r="M85" s="38"/>
      <c r="N85" s="51"/>
      <c r="O85" s="37"/>
      <c r="P85" s="32"/>
      <c r="Q85" s="12">
        <f t="shared" si="2"/>
        <v>0</v>
      </c>
    </row>
    <row r="86" spans="1:17">
      <c r="A86" s="4">
        <v>85</v>
      </c>
      <c r="B86" s="15" t="s">
        <v>508</v>
      </c>
      <c r="C86" s="15">
        <v>2005</v>
      </c>
      <c r="D86" s="15" t="s">
        <v>263</v>
      </c>
      <c r="E86" s="14"/>
      <c r="F86" s="14"/>
      <c r="G86" s="14"/>
      <c r="H86" s="14"/>
      <c r="I86" s="39">
        <v>0</v>
      </c>
      <c r="J86" s="38"/>
      <c r="K86" s="38"/>
      <c r="L86" s="38"/>
      <c r="M86" s="38">
        <v>0</v>
      </c>
      <c r="N86" s="38">
        <v>0</v>
      </c>
      <c r="O86" s="38">
        <v>0</v>
      </c>
      <c r="P86" s="32">
        <v>0</v>
      </c>
      <c r="Q86" s="12">
        <f t="shared" si="2"/>
        <v>0</v>
      </c>
    </row>
    <row r="87" spans="1:17">
      <c r="A87" s="4">
        <v>86</v>
      </c>
      <c r="B87" s="15" t="s">
        <v>244</v>
      </c>
      <c r="C87" s="15">
        <v>2001</v>
      </c>
      <c r="D87" s="15" t="s">
        <v>27</v>
      </c>
      <c r="E87" s="31">
        <v>0</v>
      </c>
      <c r="F87" s="37">
        <v>0</v>
      </c>
      <c r="G87" s="38"/>
      <c r="H87" s="31"/>
      <c r="I87" s="40">
        <v>0</v>
      </c>
      <c r="J87" s="38"/>
      <c r="K87" s="38"/>
      <c r="L87" s="38"/>
      <c r="M87" s="38"/>
      <c r="N87" s="38"/>
      <c r="O87" s="38"/>
      <c r="P87" s="32"/>
      <c r="Q87" s="12">
        <f t="shared" si="2"/>
        <v>0</v>
      </c>
    </row>
    <row r="88" spans="1:17">
      <c r="A88" s="4">
        <v>87</v>
      </c>
      <c r="B88" s="15" t="s">
        <v>635</v>
      </c>
      <c r="C88" s="15">
        <v>2002</v>
      </c>
      <c r="D88" s="15" t="s">
        <v>594</v>
      </c>
      <c r="E88" s="14"/>
      <c r="F88" s="14"/>
      <c r="G88" s="14"/>
      <c r="H88" s="14"/>
      <c r="I88" s="72"/>
      <c r="J88" s="14"/>
      <c r="K88" s="32">
        <v>0</v>
      </c>
      <c r="L88" s="14"/>
      <c r="M88" s="38"/>
      <c r="N88" s="38"/>
      <c r="O88" s="38"/>
      <c r="P88" s="32"/>
      <c r="Q88" s="12">
        <f t="shared" si="2"/>
        <v>0</v>
      </c>
    </row>
    <row r="89" spans="1:17">
      <c r="A89" s="4">
        <v>88</v>
      </c>
      <c r="B89" s="15" t="s">
        <v>581</v>
      </c>
      <c r="C89" s="15">
        <v>2002</v>
      </c>
      <c r="D89" s="15" t="s">
        <v>573</v>
      </c>
      <c r="E89" s="14"/>
      <c r="F89" s="14"/>
      <c r="G89" s="14"/>
      <c r="H89" s="14"/>
      <c r="I89" s="72"/>
      <c r="J89" s="32">
        <v>0</v>
      </c>
      <c r="K89" s="38"/>
      <c r="L89" s="38">
        <v>0</v>
      </c>
      <c r="M89" s="38"/>
      <c r="N89" s="37"/>
      <c r="O89" s="38"/>
      <c r="P89" s="32"/>
      <c r="Q89" s="12">
        <f t="shared" si="2"/>
        <v>0</v>
      </c>
    </row>
    <row r="90" spans="1:17">
      <c r="A90" s="4">
        <v>89</v>
      </c>
      <c r="B90" s="15" t="s">
        <v>247</v>
      </c>
      <c r="C90" s="15">
        <v>2001</v>
      </c>
      <c r="D90" s="15" t="s">
        <v>27</v>
      </c>
      <c r="E90" s="31">
        <v>0</v>
      </c>
      <c r="F90" s="31">
        <v>0</v>
      </c>
      <c r="G90" s="38"/>
      <c r="H90" s="37"/>
      <c r="I90" s="40">
        <v>0</v>
      </c>
      <c r="J90" s="37"/>
      <c r="K90" s="38"/>
      <c r="L90" s="38"/>
      <c r="M90" s="51"/>
      <c r="N90" s="37"/>
      <c r="O90" s="38"/>
      <c r="P90" s="32"/>
      <c r="Q90" s="12">
        <f t="shared" si="2"/>
        <v>0</v>
      </c>
    </row>
    <row r="91" spans="1:17">
      <c r="A91" s="4">
        <v>90</v>
      </c>
      <c r="B91" s="15" t="s">
        <v>661</v>
      </c>
      <c r="C91" s="15">
        <v>2003</v>
      </c>
      <c r="D91" s="15" t="s">
        <v>662</v>
      </c>
      <c r="E91" s="14"/>
      <c r="F91" s="14"/>
      <c r="G91" s="95"/>
      <c r="H91" s="14"/>
      <c r="I91" s="72"/>
      <c r="J91" s="14"/>
      <c r="K91" s="14"/>
      <c r="L91" s="32">
        <v>0</v>
      </c>
      <c r="M91" s="14"/>
      <c r="N91" s="14"/>
      <c r="O91" s="53"/>
      <c r="P91" s="32"/>
      <c r="Q91" s="12">
        <f t="shared" si="2"/>
        <v>0</v>
      </c>
    </row>
    <row r="92" spans="1:17">
      <c r="A92" s="11">
        <v>91</v>
      </c>
      <c r="B92" s="15" t="s">
        <v>892</v>
      </c>
      <c r="C92" s="15">
        <v>2001</v>
      </c>
      <c r="D92" s="15" t="s">
        <v>743</v>
      </c>
      <c r="E92" s="14"/>
      <c r="F92" s="14"/>
      <c r="G92" s="14"/>
      <c r="H92" s="14"/>
      <c r="I92" s="72"/>
      <c r="J92" s="14"/>
      <c r="K92" s="14"/>
      <c r="L92" s="14"/>
      <c r="M92" s="14"/>
      <c r="N92" s="14"/>
      <c r="O92" s="14"/>
      <c r="P92" s="12">
        <v>0</v>
      </c>
      <c r="Q92" s="12">
        <f t="shared" si="2"/>
        <v>0</v>
      </c>
    </row>
    <row r="93" spans="1:17">
      <c r="A93" s="4">
        <v>92</v>
      </c>
      <c r="B93" s="15" t="s">
        <v>896</v>
      </c>
      <c r="C93" s="15">
        <v>2001</v>
      </c>
      <c r="D93" s="15" t="s">
        <v>738</v>
      </c>
      <c r="E93" s="14"/>
      <c r="F93" s="14"/>
      <c r="G93" s="14"/>
      <c r="H93" s="14"/>
      <c r="I93" s="72"/>
      <c r="J93" s="14"/>
      <c r="K93" s="14"/>
      <c r="L93" s="14"/>
      <c r="M93" s="14"/>
      <c r="N93" s="14"/>
      <c r="O93" s="14"/>
      <c r="P93" s="12">
        <v>0</v>
      </c>
      <c r="Q93" s="12">
        <f t="shared" si="2"/>
        <v>0</v>
      </c>
    </row>
    <row r="94" spans="1:17">
      <c r="A94" s="4">
        <v>93</v>
      </c>
      <c r="B94" s="15" t="s">
        <v>514</v>
      </c>
      <c r="C94" s="15">
        <v>2001</v>
      </c>
      <c r="D94" s="15" t="s">
        <v>503</v>
      </c>
      <c r="E94" s="14"/>
      <c r="F94" s="14"/>
      <c r="G94" s="14"/>
      <c r="H94" s="14"/>
      <c r="I94" s="39">
        <v>0</v>
      </c>
      <c r="J94" s="38"/>
      <c r="K94" s="32"/>
      <c r="L94" s="38"/>
      <c r="M94" s="38"/>
      <c r="N94" s="38"/>
      <c r="O94" s="38"/>
      <c r="P94" s="32"/>
      <c r="Q94" s="12">
        <f t="shared" si="2"/>
        <v>0</v>
      </c>
    </row>
    <row r="95" spans="1:17">
      <c r="A95" s="4">
        <v>94</v>
      </c>
      <c r="B95" s="15" t="s">
        <v>699</v>
      </c>
      <c r="C95" s="15">
        <v>2003</v>
      </c>
      <c r="D95" s="15" t="s">
        <v>686</v>
      </c>
      <c r="E95" s="14"/>
      <c r="F95" s="14"/>
      <c r="G95" s="95"/>
      <c r="H95" s="14"/>
      <c r="I95" s="72"/>
      <c r="J95" s="14"/>
      <c r="K95" s="14"/>
      <c r="L95" s="14"/>
      <c r="M95" s="12">
        <v>0</v>
      </c>
      <c r="N95" s="14">
        <v>0</v>
      </c>
      <c r="O95" s="14"/>
      <c r="P95" s="14"/>
      <c r="Q95" s="12">
        <f t="shared" si="2"/>
        <v>0</v>
      </c>
    </row>
    <row r="96" spans="1:17">
      <c r="A96" s="4">
        <v>95</v>
      </c>
      <c r="B96" s="15" t="s">
        <v>819</v>
      </c>
      <c r="C96" s="15">
        <v>2002</v>
      </c>
      <c r="D96" s="15" t="s">
        <v>740</v>
      </c>
      <c r="E96" s="14"/>
      <c r="F96" s="14"/>
      <c r="G96" s="14"/>
      <c r="H96" s="14"/>
      <c r="I96" s="72"/>
      <c r="J96" s="14"/>
      <c r="K96" s="14"/>
      <c r="L96" s="14"/>
      <c r="M96" s="14"/>
      <c r="N96" s="14"/>
      <c r="O96" s="12">
        <v>0</v>
      </c>
      <c r="P96" s="14">
        <v>0</v>
      </c>
      <c r="Q96" s="12">
        <f t="shared" si="2"/>
        <v>0</v>
      </c>
    </row>
    <row r="97" spans="1:18">
      <c r="A97" s="4">
        <v>96</v>
      </c>
      <c r="B97" s="15" t="s">
        <v>809</v>
      </c>
      <c r="C97" s="15">
        <v>2002</v>
      </c>
      <c r="D97" s="15" t="s">
        <v>745</v>
      </c>
      <c r="E97" s="14"/>
      <c r="F97" s="14"/>
      <c r="G97" s="14"/>
      <c r="H97" s="14"/>
      <c r="I97" s="72"/>
      <c r="J97" s="14"/>
      <c r="K97" s="14"/>
      <c r="L97" s="14"/>
      <c r="M97" s="14"/>
      <c r="N97" s="14"/>
      <c r="O97" s="12">
        <v>0</v>
      </c>
      <c r="P97" s="14">
        <v>0</v>
      </c>
      <c r="Q97" s="12">
        <f t="shared" si="2"/>
        <v>0</v>
      </c>
    </row>
    <row r="98" spans="1:18">
      <c r="A98" s="4">
        <v>97</v>
      </c>
      <c r="B98" s="15" t="s">
        <v>798</v>
      </c>
      <c r="C98" s="15">
        <v>2002</v>
      </c>
      <c r="D98" s="15" t="s">
        <v>745</v>
      </c>
      <c r="E98" s="14"/>
      <c r="F98" s="14"/>
      <c r="G98" s="95"/>
      <c r="H98" s="14"/>
      <c r="I98" s="72"/>
      <c r="J98" s="14"/>
      <c r="K98" s="14"/>
      <c r="L98" s="14"/>
      <c r="M98" s="14"/>
      <c r="N98" s="14"/>
      <c r="O98" s="12">
        <v>0</v>
      </c>
      <c r="P98" s="14">
        <v>0</v>
      </c>
      <c r="Q98" s="12">
        <f t="shared" si="2"/>
        <v>0</v>
      </c>
    </row>
    <row r="99" spans="1:18">
      <c r="A99" s="4">
        <v>98</v>
      </c>
      <c r="B99" s="15" t="s">
        <v>700</v>
      </c>
      <c r="C99" s="15">
        <v>2002</v>
      </c>
      <c r="D99" s="15" t="s">
        <v>679</v>
      </c>
      <c r="E99" s="14"/>
      <c r="F99" s="14"/>
      <c r="G99" s="95"/>
      <c r="H99" s="14"/>
      <c r="I99" s="72"/>
      <c r="J99" s="14"/>
      <c r="K99" s="14"/>
      <c r="L99" s="14"/>
      <c r="M99" s="12">
        <v>0</v>
      </c>
      <c r="N99" s="14"/>
      <c r="O99" s="14"/>
      <c r="P99" s="14"/>
      <c r="Q99" s="12">
        <f t="shared" si="2"/>
        <v>0</v>
      </c>
    </row>
    <row r="100" spans="1:18">
      <c r="A100" s="4">
        <v>99</v>
      </c>
      <c r="B100" s="15" t="s">
        <v>805</v>
      </c>
      <c r="C100" s="15">
        <v>2003</v>
      </c>
      <c r="D100" s="15" t="s">
        <v>730</v>
      </c>
      <c r="E100" s="14"/>
      <c r="F100" s="14"/>
      <c r="G100" s="95"/>
      <c r="H100" s="14"/>
      <c r="I100" s="72"/>
      <c r="J100" s="14"/>
      <c r="K100" s="14"/>
      <c r="L100" s="14"/>
      <c r="M100" s="14"/>
      <c r="N100" s="14"/>
      <c r="O100" s="12">
        <v>0</v>
      </c>
      <c r="P100" s="14">
        <v>0</v>
      </c>
      <c r="Q100" s="12">
        <f t="shared" si="2"/>
        <v>0</v>
      </c>
    </row>
    <row r="101" spans="1:18">
      <c r="A101" s="4">
        <v>100</v>
      </c>
      <c r="B101" s="15" t="s">
        <v>806</v>
      </c>
      <c r="C101" s="15">
        <v>2001</v>
      </c>
      <c r="D101" s="15" t="s">
        <v>743</v>
      </c>
      <c r="E101" s="14"/>
      <c r="F101" s="14"/>
      <c r="G101" s="14"/>
      <c r="H101" s="14"/>
      <c r="I101" s="72"/>
      <c r="J101" s="14"/>
      <c r="K101" s="14"/>
      <c r="L101" s="14"/>
      <c r="M101" s="14"/>
      <c r="N101" s="14"/>
      <c r="O101" s="12">
        <v>0</v>
      </c>
      <c r="P101" s="14">
        <v>0</v>
      </c>
      <c r="Q101" s="12">
        <f t="shared" si="2"/>
        <v>0</v>
      </c>
      <c r="R101" s="13"/>
    </row>
    <row r="102" spans="1:18">
      <c r="A102" s="8">
        <v>101</v>
      </c>
      <c r="B102" s="15" t="s">
        <v>578</v>
      </c>
      <c r="C102" s="15">
        <v>2002</v>
      </c>
      <c r="D102" s="15" t="s">
        <v>573</v>
      </c>
      <c r="E102" s="14"/>
      <c r="F102" s="14"/>
      <c r="G102" s="14"/>
      <c r="H102" s="14"/>
      <c r="I102" s="72"/>
      <c r="J102" s="32">
        <v>0</v>
      </c>
      <c r="K102" s="99"/>
      <c r="L102" s="38"/>
      <c r="M102" s="38"/>
      <c r="N102" s="38"/>
      <c r="O102" s="38"/>
      <c r="P102" s="32"/>
      <c r="Q102" s="12">
        <f t="shared" si="2"/>
        <v>0</v>
      </c>
      <c r="R102" s="13"/>
    </row>
    <row r="103" spans="1:18">
      <c r="A103" s="4">
        <v>102</v>
      </c>
      <c r="B103" s="15" t="s">
        <v>242</v>
      </c>
      <c r="C103" s="15">
        <v>2002</v>
      </c>
      <c r="D103" s="15" t="s">
        <v>29</v>
      </c>
      <c r="E103" s="31">
        <v>0</v>
      </c>
      <c r="F103" s="37">
        <v>0</v>
      </c>
      <c r="G103" s="32"/>
      <c r="H103" s="37"/>
      <c r="I103" s="40"/>
      <c r="J103" s="38"/>
      <c r="K103" s="31"/>
      <c r="L103" s="38"/>
      <c r="M103" s="38"/>
      <c r="N103" s="38"/>
      <c r="O103" s="38"/>
      <c r="P103" s="32"/>
      <c r="Q103" s="12">
        <f t="shared" si="2"/>
        <v>0</v>
      </c>
      <c r="R103" s="13"/>
    </row>
    <row r="104" spans="1:18">
      <c r="A104" s="4">
        <v>103</v>
      </c>
      <c r="B104" s="15" t="s">
        <v>254</v>
      </c>
      <c r="C104" s="15">
        <v>2001</v>
      </c>
      <c r="D104" s="15" t="s">
        <v>27</v>
      </c>
      <c r="E104" s="32">
        <v>0</v>
      </c>
      <c r="F104" s="38">
        <v>0</v>
      </c>
      <c r="G104" s="32"/>
      <c r="H104" s="38"/>
      <c r="I104" s="39"/>
      <c r="J104" s="38"/>
      <c r="K104" s="32"/>
      <c r="L104" s="38"/>
      <c r="M104" s="38"/>
      <c r="N104" s="37"/>
      <c r="O104" s="38"/>
      <c r="P104" s="32"/>
      <c r="Q104" s="12">
        <f t="shared" si="2"/>
        <v>0</v>
      </c>
      <c r="R104" s="13"/>
    </row>
    <row r="105" spans="1:18">
      <c r="A105" s="4">
        <v>104</v>
      </c>
      <c r="B105" s="15" t="s">
        <v>664</v>
      </c>
      <c r="C105" s="15">
        <v>2000</v>
      </c>
      <c r="D105" s="15" t="s">
        <v>122</v>
      </c>
      <c r="E105" s="14"/>
      <c r="F105" s="14"/>
      <c r="G105" s="95"/>
      <c r="H105" s="14"/>
      <c r="I105" s="72"/>
      <c r="J105" s="14"/>
      <c r="K105" s="14"/>
      <c r="L105" s="32">
        <v>0</v>
      </c>
      <c r="M105" s="14"/>
      <c r="N105" s="14"/>
      <c r="O105" s="37"/>
      <c r="P105" s="32"/>
      <c r="Q105" s="12">
        <f t="shared" si="2"/>
        <v>0</v>
      </c>
      <c r="R105" s="13"/>
    </row>
    <row r="106" spans="1:18">
      <c r="A106" s="4">
        <v>105</v>
      </c>
      <c r="B106" s="15" t="s">
        <v>502</v>
      </c>
      <c r="C106" s="15">
        <v>2002</v>
      </c>
      <c r="D106" s="15" t="s">
        <v>503</v>
      </c>
      <c r="E106" s="14"/>
      <c r="F106" s="14"/>
      <c r="G106" s="14"/>
      <c r="H106" s="14"/>
      <c r="I106" s="39">
        <v>0</v>
      </c>
      <c r="J106" s="38"/>
      <c r="K106" s="31">
        <v>0</v>
      </c>
      <c r="L106" s="38">
        <v>0</v>
      </c>
      <c r="M106" s="38"/>
      <c r="N106" s="32"/>
      <c r="O106" s="38">
        <v>0</v>
      </c>
      <c r="P106" s="32">
        <v>0</v>
      </c>
      <c r="Q106" s="12">
        <f t="shared" ref="Q106:Q137" si="3">E106+F106+G106+H106+I106+J106+K106+L106+M106+N106+O106+P106</f>
        <v>0</v>
      </c>
      <c r="R106" s="13"/>
    </row>
    <row r="107" spans="1:18">
      <c r="A107" s="8">
        <v>106</v>
      </c>
      <c r="B107" s="15" t="s">
        <v>693</v>
      </c>
      <c r="C107" s="15">
        <v>2001</v>
      </c>
      <c r="D107" s="15" t="s">
        <v>683</v>
      </c>
      <c r="E107" s="14"/>
      <c r="F107" s="14"/>
      <c r="G107" s="95"/>
      <c r="H107" s="14"/>
      <c r="I107" s="72"/>
      <c r="J107" s="14"/>
      <c r="K107" s="14"/>
      <c r="L107" s="14"/>
      <c r="M107" s="12">
        <v>0</v>
      </c>
      <c r="N107" s="14">
        <v>0</v>
      </c>
      <c r="O107" s="14"/>
      <c r="P107" s="14"/>
      <c r="Q107" s="12">
        <f t="shared" si="3"/>
        <v>0</v>
      </c>
      <c r="R107" s="13"/>
    </row>
    <row r="108" spans="1:18">
      <c r="A108" s="4">
        <v>107</v>
      </c>
      <c r="B108" s="5" t="s">
        <v>921</v>
      </c>
      <c r="C108" s="5">
        <v>2002</v>
      </c>
      <c r="D108" s="5" t="s">
        <v>497</v>
      </c>
      <c r="E108" s="5"/>
      <c r="F108" s="5"/>
      <c r="G108" s="122"/>
      <c r="H108" s="5"/>
      <c r="I108" s="127">
        <v>0</v>
      </c>
      <c r="J108" s="70"/>
      <c r="K108" s="5"/>
      <c r="L108" s="5"/>
      <c r="M108" s="5"/>
      <c r="N108" s="5"/>
      <c r="O108" s="5"/>
      <c r="P108" s="5"/>
      <c r="Q108" s="12">
        <f t="shared" si="3"/>
        <v>0</v>
      </c>
      <c r="R108" s="13"/>
    </row>
    <row r="109" spans="1:18">
      <c r="A109" s="4">
        <v>108</v>
      </c>
      <c r="B109" s="15" t="s">
        <v>634</v>
      </c>
      <c r="C109" s="15">
        <v>2002</v>
      </c>
      <c r="D109" s="15" t="s">
        <v>596</v>
      </c>
      <c r="E109" s="14"/>
      <c r="F109" s="14"/>
      <c r="G109" s="14"/>
      <c r="H109" s="14"/>
      <c r="I109" s="72"/>
      <c r="J109" s="14"/>
      <c r="K109" s="32">
        <v>0</v>
      </c>
      <c r="L109" s="14"/>
      <c r="M109" s="38"/>
      <c r="N109" s="38"/>
      <c r="O109" s="38"/>
      <c r="P109" s="32">
        <v>0</v>
      </c>
      <c r="Q109" s="12">
        <f t="shared" si="3"/>
        <v>0</v>
      </c>
      <c r="R109" s="13"/>
    </row>
    <row r="110" spans="1:18">
      <c r="A110" s="4">
        <v>109</v>
      </c>
      <c r="B110" s="15" t="s">
        <v>243</v>
      </c>
      <c r="C110" s="15">
        <v>2002</v>
      </c>
      <c r="D110" s="15" t="s">
        <v>140</v>
      </c>
      <c r="E110" s="31">
        <v>0</v>
      </c>
      <c r="F110" s="37">
        <v>0</v>
      </c>
      <c r="G110" s="47"/>
      <c r="H110" s="38"/>
      <c r="I110" s="39"/>
      <c r="J110" s="31"/>
      <c r="K110" s="38"/>
      <c r="L110" s="38"/>
      <c r="M110" s="32"/>
      <c r="N110" s="32"/>
      <c r="O110" s="38"/>
      <c r="P110" s="32"/>
      <c r="Q110" s="12">
        <f t="shared" si="3"/>
        <v>0</v>
      </c>
      <c r="R110" s="13"/>
    </row>
    <row r="111" spans="1:18">
      <c r="A111" s="4">
        <v>110</v>
      </c>
      <c r="B111" s="15" t="s">
        <v>375</v>
      </c>
      <c r="C111" s="15">
        <v>2002</v>
      </c>
      <c r="D111" s="15" t="s">
        <v>359</v>
      </c>
      <c r="E111" s="38"/>
      <c r="F111" s="38"/>
      <c r="G111" s="31">
        <v>0</v>
      </c>
      <c r="H111" s="38">
        <v>0</v>
      </c>
      <c r="I111" s="39">
        <v>0</v>
      </c>
      <c r="J111" s="38"/>
      <c r="K111" s="32"/>
      <c r="L111" s="38">
        <v>0</v>
      </c>
      <c r="M111" s="38"/>
      <c r="N111" s="38"/>
      <c r="O111" s="38"/>
      <c r="P111" s="32"/>
      <c r="Q111" s="12">
        <f t="shared" si="3"/>
        <v>0</v>
      </c>
      <c r="R111" s="13"/>
    </row>
    <row r="112" spans="1:18">
      <c r="A112" s="8">
        <v>111</v>
      </c>
      <c r="B112" s="15" t="s">
        <v>369</v>
      </c>
      <c r="C112" s="15">
        <v>2001</v>
      </c>
      <c r="D112" s="15" t="s">
        <v>370</v>
      </c>
      <c r="E112" s="38"/>
      <c r="F112" s="38"/>
      <c r="G112" s="32">
        <v>0</v>
      </c>
      <c r="H112" s="38">
        <v>0</v>
      </c>
      <c r="I112" s="39"/>
      <c r="J112" s="38"/>
      <c r="K112" s="37"/>
      <c r="L112" s="38"/>
      <c r="M112" s="38"/>
      <c r="N112" s="38"/>
      <c r="O112" s="38"/>
      <c r="P112" s="32"/>
      <c r="Q112" s="12">
        <f t="shared" si="3"/>
        <v>0</v>
      </c>
      <c r="R112" s="13"/>
    </row>
    <row r="113" spans="1:18">
      <c r="A113" s="4">
        <v>112</v>
      </c>
      <c r="B113" s="15" t="s">
        <v>810</v>
      </c>
      <c r="C113" s="15">
        <v>2002</v>
      </c>
      <c r="D113" s="15" t="s">
        <v>591</v>
      </c>
      <c r="E113" s="14"/>
      <c r="F113" s="14"/>
      <c r="G113" s="14"/>
      <c r="H113" s="14"/>
      <c r="I113" s="72"/>
      <c r="J113" s="14"/>
      <c r="K113" s="14"/>
      <c r="L113" s="14"/>
      <c r="M113" s="14"/>
      <c r="N113" s="14"/>
      <c r="O113" s="12">
        <v>0</v>
      </c>
      <c r="P113" s="14">
        <v>0</v>
      </c>
      <c r="Q113" s="12">
        <f t="shared" si="3"/>
        <v>0</v>
      </c>
      <c r="R113" s="13"/>
    </row>
    <row r="114" spans="1:18">
      <c r="A114" s="4">
        <v>113</v>
      </c>
      <c r="B114" s="15" t="s">
        <v>694</v>
      </c>
      <c r="C114" s="15">
        <v>2001</v>
      </c>
      <c r="D114" s="15" t="s">
        <v>683</v>
      </c>
      <c r="E114" s="14"/>
      <c r="F114" s="14"/>
      <c r="G114" s="95"/>
      <c r="H114" s="14"/>
      <c r="I114" s="72"/>
      <c r="J114" s="14"/>
      <c r="K114" s="14"/>
      <c r="L114" s="14"/>
      <c r="M114" s="12">
        <v>0</v>
      </c>
      <c r="N114" s="14">
        <v>0</v>
      </c>
      <c r="O114" s="14"/>
      <c r="P114" s="14"/>
      <c r="Q114" s="12">
        <f t="shared" si="3"/>
        <v>0</v>
      </c>
      <c r="R114" s="13"/>
    </row>
    <row r="115" spans="1:18">
      <c r="A115" s="4">
        <v>114</v>
      </c>
      <c r="B115" s="15" t="s">
        <v>815</v>
      </c>
      <c r="C115" s="15">
        <v>2002</v>
      </c>
      <c r="D115" s="15" t="s">
        <v>595</v>
      </c>
      <c r="E115" s="14"/>
      <c r="F115" s="14"/>
      <c r="G115" s="14"/>
      <c r="H115" s="14"/>
      <c r="I115" s="72"/>
      <c r="J115" s="14"/>
      <c r="K115" s="14"/>
      <c r="L115" s="14"/>
      <c r="M115" s="14"/>
      <c r="N115" s="14"/>
      <c r="O115" s="12">
        <v>0</v>
      </c>
      <c r="P115" s="14">
        <v>0</v>
      </c>
      <c r="Q115" s="12">
        <f t="shared" si="3"/>
        <v>0</v>
      </c>
      <c r="R115" s="13"/>
    </row>
    <row r="116" spans="1:18">
      <c r="A116" s="4">
        <v>115</v>
      </c>
      <c r="B116" s="15" t="s">
        <v>378</v>
      </c>
      <c r="C116" s="15">
        <v>2001</v>
      </c>
      <c r="D116" s="15" t="s">
        <v>354</v>
      </c>
      <c r="E116" s="31"/>
      <c r="F116" s="37"/>
      <c r="G116" s="32">
        <v>0</v>
      </c>
      <c r="H116" s="37">
        <v>0</v>
      </c>
      <c r="I116" s="40"/>
      <c r="J116" s="31"/>
      <c r="K116" s="38">
        <v>0</v>
      </c>
      <c r="L116" s="38"/>
      <c r="M116" s="38"/>
      <c r="N116" s="38"/>
      <c r="O116" s="38"/>
      <c r="P116" s="32"/>
      <c r="Q116" s="12">
        <f t="shared" si="3"/>
        <v>0</v>
      </c>
      <c r="R116" s="13"/>
    </row>
    <row r="117" spans="1:18">
      <c r="A117" s="8">
        <v>116</v>
      </c>
      <c r="B117" s="15" t="s">
        <v>509</v>
      </c>
      <c r="C117" s="15">
        <v>2001</v>
      </c>
      <c r="D117" s="15" t="s">
        <v>510</v>
      </c>
      <c r="E117" s="14"/>
      <c r="F117" s="14"/>
      <c r="G117" s="14"/>
      <c r="H117" s="14"/>
      <c r="I117" s="39"/>
      <c r="J117" s="38"/>
      <c r="K117" s="38"/>
      <c r="L117" s="38"/>
      <c r="M117" s="38"/>
      <c r="N117" s="38"/>
      <c r="O117" s="38"/>
      <c r="P117" s="32"/>
      <c r="Q117" s="12">
        <f t="shared" si="3"/>
        <v>0</v>
      </c>
      <c r="R117" s="13"/>
    </row>
    <row r="118" spans="1:18">
      <c r="A118" s="4">
        <v>117</v>
      </c>
      <c r="B118" s="15" t="s">
        <v>252</v>
      </c>
      <c r="C118" s="15">
        <v>2002</v>
      </c>
      <c r="D118" s="15" t="s">
        <v>41</v>
      </c>
      <c r="E118" s="32">
        <v>0</v>
      </c>
      <c r="F118" s="38">
        <v>0</v>
      </c>
      <c r="G118" s="31"/>
      <c r="H118" s="38"/>
      <c r="I118" s="39"/>
      <c r="J118" s="38"/>
      <c r="K118" s="32"/>
      <c r="L118" s="38"/>
      <c r="M118" s="38"/>
      <c r="N118" s="38"/>
      <c r="O118" s="38"/>
      <c r="P118" s="32"/>
      <c r="Q118" s="12">
        <f t="shared" si="3"/>
        <v>0</v>
      </c>
      <c r="R118" s="13"/>
    </row>
    <row r="119" spans="1:18">
      <c r="A119" s="4">
        <v>118</v>
      </c>
      <c r="B119" s="15" t="s">
        <v>893</v>
      </c>
      <c r="C119" s="15">
        <v>2004</v>
      </c>
      <c r="D119" s="15" t="s">
        <v>767</v>
      </c>
      <c r="E119" s="14"/>
      <c r="F119" s="14"/>
      <c r="G119" s="14"/>
      <c r="H119" s="14"/>
      <c r="I119" s="72"/>
      <c r="J119" s="14"/>
      <c r="K119" s="14"/>
      <c r="L119" s="14"/>
      <c r="M119" s="14"/>
      <c r="N119" s="14"/>
      <c r="O119" s="14"/>
      <c r="P119" s="12">
        <v>0</v>
      </c>
      <c r="Q119" s="12">
        <f t="shared" si="3"/>
        <v>0</v>
      </c>
      <c r="R119" s="13"/>
    </row>
    <row r="120" spans="1:18">
      <c r="A120" s="4">
        <v>119</v>
      </c>
      <c r="B120" s="15" t="s">
        <v>812</v>
      </c>
      <c r="C120" s="15">
        <v>2003</v>
      </c>
      <c r="D120" s="15" t="s">
        <v>727</v>
      </c>
      <c r="E120" s="14"/>
      <c r="F120" s="14"/>
      <c r="G120" s="14"/>
      <c r="H120" s="14"/>
      <c r="I120" s="72"/>
      <c r="J120" s="14"/>
      <c r="K120" s="14"/>
      <c r="L120" s="14"/>
      <c r="M120" s="14"/>
      <c r="N120" s="14"/>
      <c r="O120" s="12">
        <v>0</v>
      </c>
      <c r="P120" s="14">
        <v>0</v>
      </c>
      <c r="Q120" s="12">
        <f t="shared" si="3"/>
        <v>0</v>
      </c>
      <c r="R120" s="13"/>
    </row>
    <row r="121" spans="1:18">
      <c r="A121" s="4">
        <v>120</v>
      </c>
      <c r="B121" s="15" t="s">
        <v>891</v>
      </c>
      <c r="C121" s="15">
        <v>2003</v>
      </c>
      <c r="D121" s="15" t="s">
        <v>356</v>
      </c>
      <c r="E121" s="14"/>
      <c r="F121" s="14"/>
      <c r="G121" s="14"/>
      <c r="H121" s="14"/>
      <c r="I121" s="72"/>
      <c r="J121" s="14"/>
      <c r="K121" s="14"/>
      <c r="L121" s="14"/>
      <c r="M121" s="14"/>
      <c r="N121" s="14"/>
      <c r="O121" s="14"/>
      <c r="P121" s="12">
        <v>0</v>
      </c>
      <c r="Q121" s="12">
        <f t="shared" si="3"/>
        <v>0</v>
      </c>
      <c r="R121" s="13"/>
    </row>
    <row r="122" spans="1:18">
      <c r="A122" s="8">
        <v>121</v>
      </c>
      <c r="B122" s="15" t="s">
        <v>371</v>
      </c>
      <c r="C122" s="15">
        <v>2001</v>
      </c>
      <c r="D122" s="15" t="s">
        <v>354</v>
      </c>
      <c r="E122" s="38"/>
      <c r="F122" s="38"/>
      <c r="G122" s="31">
        <v>0</v>
      </c>
      <c r="H122" s="38">
        <v>0</v>
      </c>
      <c r="I122" s="39"/>
      <c r="J122" s="38"/>
      <c r="K122" s="38">
        <v>0</v>
      </c>
      <c r="L122" s="38"/>
      <c r="M122" s="38"/>
      <c r="N122" s="38"/>
      <c r="O122" s="38"/>
      <c r="P122" s="32"/>
      <c r="Q122" s="12">
        <f t="shared" si="3"/>
        <v>0</v>
      </c>
      <c r="R122" s="13"/>
    </row>
    <row r="123" spans="1:18">
      <c r="A123" s="4">
        <v>122</v>
      </c>
      <c r="B123" s="5" t="s">
        <v>922</v>
      </c>
      <c r="C123" s="5">
        <v>2001</v>
      </c>
      <c r="D123" s="5" t="s">
        <v>503</v>
      </c>
      <c r="E123" s="5"/>
      <c r="F123" s="5"/>
      <c r="G123" s="122"/>
      <c r="H123" s="5"/>
      <c r="I123" s="127">
        <v>0</v>
      </c>
      <c r="J123" s="70"/>
      <c r="K123" s="5"/>
      <c r="L123" s="5"/>
      <c r="M123" s="5"/>
      <c r="N123" s="5"/>
      <c r="O123" s="5"/>
      <c r="P123" s="5"/>
      <c r="Q123" s="12">
        <f t="shared" si="3"/>
        <v>0</v>
      </c>
      <c r="R123" s="13"/>
    </row>
    <row r="124" spans="1:18">
      <c r="A124" s="4">
        <v>123</v>
      </c>
      <c r="B124" s="15" t="s">
        <v>256</v>
      </c>
      <c r="C124" s="15">
        <v>2002</v>
      </c>
      <c r="D124" s="15" t="s">
        <v>41</v>
      </c>
      <c r="E124" s="32">
        <v>0</v>
      </c>
      <c r="F124" s="38">
        <v>0</v>
      </c>
      <c r="G124" s="38"/>
      <c r="H124" s="31"/>
      <c r="I124" s="40"/>
      <c r="J124" s="38"/>
      <c r="K124" s="38"/>
      <c r="L124" s="38"/>
      <c r="M124" s="38"/>
      <c r="N124" s="37"/>
      <c r="O124" s="38"/>
      <c r="P124" s="32"/>
      <c r="Q124" s="12">
        <f t="shared" si="3"/>
        <v>0</v>
      </c>
      <c r="R124" s="13"/>
    </row>
    <row r="125" spans="1:18">
      <c r="A125" s="4">
        <v>124</v>
      </c>
      <c r="B125" s="15" t="s">
        <v>505</v>
      </c>
      <c r="C125" s="15">
        <v>2003</v>
      </c>
      <c r="D125" s="15" t="s">
        <v>503</v>
      </c>
      <c r="E125" s="14"/>
      <c r="F125" s="14"/>
      <c r="G125" s="14"/>
      <c r="H125" s="14"/>
      <c r="I125" s="39">
        <v>0</v>
      </c>
      <c r="J125" s="38"/>
      <c r="K125" s="38"/>
      <c r="L125" s="38"/>
      <c r="M125" s="32"/>
      <c r="N125" s="38"/>
      <c r="O125" s="38"/>
      <c r="P125" s="32"/>
      <c r="Q125" s="12">
        <f t="shared" si="3"/>
        <v>0</v>
      </c>
      <c r="R125" s="13"/>
    </row>
    <row r="126" spans="1:18">
      <c r="A126" s="4">
        <v>125</v>
      </c>
      <c r="B126" s="15" t="s">
        <v>579</v>
      </c>
      <c r="C126" s="15">
        <v>2002</v>
      </c>
      <c r="D126" s="15" t="s">
        <v>219</v>
      </c>
      <c r="E126" s="14"/>
      <c r="F126" s="14"/>
      <c r="G126" s="14"/>
      <c r="H126" s="14"/>
      <c r="I126" s="72"/>
      <c r="J126" s="32">
        <v>0</v>
      </c>
      <c r="K126" s="38"/>
      <c r="L126" s="38"/>
      <c r="M126" s="38"/>
      <c r="N126" s="38"/>
      <c r="O126" s="38"/>
      <c r="P126" s="32"/>
      <c r="Q126" s="12">
        <f t="shared" si="3"/>
        <v>0</v>
      </c>
      <c r="R126" s="13"/>
    </row>
    <row r="127" spans="1:18">
      <c r="A127" s="8">
        <v>126</v>
      </c>
      <c r="B127" s="15" t="s">
        <v>817</v>
      </c>
      <c r="C127" s="15">
        <v>2003</v>
      </c>
      <c r="D127" s="15" t="s">
        <v>760</v>
      </c>
      <c r="E127" s="14"/>
      <c r="F127" s="14"/>
      <c r="G127" s="14"/>
      <c r="H127" s="14"/>
      <c r="I127" s="72"/>
      <c r="J127" s="14"/>
      <c r="K127" s="14"/>
      <c r="L127" s="14"/>
      <c r="M127" s="14"/>
      <c r="N127" s="14"/>
      <c r="O127" s="12">
        <v>0</v>
      </c>
      <c r="P127" s="14">
        <v>0</v>
      </c>
      <c r="Q127" s="12">
        <f t="shared" si="3"/>
        <v>0</v>
      </c>
      <c r="R127" s="13"/>
    </row>
    <row r="128" spans="1:18">
      <c r="A128" s="4">
        <v>127</v>
      </c>
      <c r="B128" s="15" t="s">
        <v>895</v>
      </c>
      <c r="C128" s="15">
        <v>2004</v>
      </c>
      <c r="D128" s="15" t="s">
        <v>184</v>
      </c>
      <c r="E128" s="14"/>
      <c r="F128" s="14"/>
      <c r="G128" s="14"/>
      <c r="H128" s="14"/>
      <c r="I128" s="72"/>
      <c r="J128" s="14"/>
      <c r="K128" s="14"/>
      <c r="L128" s="14"/>
      <c r="M128" s="14"/>
      <c r="N128" s="14"/>
      <c r="O128" s="14"/>
      <c r="P128" s="12">
        <v>0</v>
      </c>
      <c r="Q128" s="12">
        <f t="shared" si="3"/>
        <v>0</v>
      </c>
      <c r="R128" s="13"/>
    </row>
    <row r="129" spans="1:18">
      <c r="A129" s="4">
        <v>128</v>
      </c>
      <c r="B129" s="15" t="s">
        <v>376</v>
      </c>
      <c r="C129" s="15">
        <v>2001</v>
      </c>
      <c r="D129" s="15" t="s">
        <v>359</v>
      </c>
      <c r="E129" s="31"/>
      <c r="F129" s="31"/>
      <c r="G129" s="32">
        <v>0</v>
      </c>
      <c r="H129" s="38">
        <v>0</v>
      </c>
      <c r="I129" s="39">
        <v>0</v>
      </c>
      <c r="J129" s="31"/>
      <c r="K129" s="37"/>
      <c r="L129" s="38">
        <v>0</v>
      </c>
      <c r="M129" s="38"/>
      <c r="N129" s="38"/>
      <c r="O129" s="53">
        <v>0</v>
      </c>
      <c r="P129" s="32">
        <v>0</v>
      </c>
      <c r="Q129" s="12">
        <f t="shared" si="3"/>
        <v>0</v>
      </c>
      <c r="R129" s="13"/>
    </row>
    <row r="130" spans="1:18">
      <c r="A130" s="4">
        <v>129</v>
      </c>
      <c r="B130" s="15" t="s">
        <v>580</v>
      </c>
      <c r="C130" s="15">
        <v>2001</v>
      </c>
      <c r="D130" s="15" t="s">
        <v>219</v>
      </c>
      <c r="E130" s="14"/>
      <c r="F130" s="14"/>
      <c r="G130" s="14"/>
      <c r="H130" s="14"/>
      <c r="I130" s="72"/>
      <c r="J130" s="32">
        <v>0</v>
      </c>
      <c r="K130" s="32"/>
      <c r="L130" s="38"/>
      <c r="M130" s="32"/>
      <c r="N130" s="32"/>
      <c r="O130" s="38"/>
      <c r="P130" s="32"/>
      <c r="Q130" s="12">
        <f t="shared" si="3"/>
        <v>0</v>
      </c>
      <c r="R130" s="13"/>
    </row>
    <row r="131" spans="1:18">
      <c r="A131" s="4">
        <v>130</v>
      </c>
      <c r="B131" s="15" t="s">
        <v>373</v>
      </c>
      <c r="C131" s="15">
        <v>2001</v>
      </c>
      <c r="D131" s="15" t="s">
        <v>374</v>
      </c>
      <c r="E131" s="38"/>
      <c r="F131" s="32"/>
      <c r="G131" s="31">
        <v>0</v>
      </c>
      <c r="H131" s="38">
        <v>0</v>
      </c>
      <c r="I131" s="39"/>
      <c r="J131" s="38"/>
      <c r="K131" s="38"/>
      <c r="L131" s="37"/>
      <c r="M131" s="14"/>
      <c r="N131" s="38"/>
      <c r="O131" s="53"/>
      <c r="P131" s="32"/>
      <c r="Q131" s="12">
        <f t="shared" si="3"/>
        <v>0</v>
      </c>
      <c r="R131" s="13"/>
    </row>
    <row r="132" spans="1:18">
      <c r="A132" s="8">
        <v>131</v>
      </c>
      <c r="B132" s="15" t="s">
        <v>816</v>
      </c>
      <c r="C132" s="15">
        <v>2001</v>
      </c>
      <c r="D132" s="15" t="s">
        <v>795</v>
      </c>
      <c r="E132" s="14"/>
      <c r="F132" s="14"/>
      <c r="G132" s="14"/>
      <c r="H132" s="14"/>
      <c r="I132" s="72"/>
      <c r="J132" s="14"/>
      <c r="K132" s="14"/>
      <c r="L132" s="14"/>
      <c r="M132" s="14"/>
      <c r="N132" s="14"/>
      <c r="O132" s="12">
        <v>0</v>
      </c>
      <c r="P132" s="14">
        <v>0</v>
      </c>
      <c r="Q132" s="12">
        <f t="shared" si="3"/>
        <v>0</v>
      </c>
      <c r="R132" s="13"/>
    </row>
    <row r="133" spans="1:18">
      <c r="A133" s="4">
        <v>132</v>
      </c>
      <c r="B133" s="18" t="s">
        <v>660</v>
      </c>
      <c r="C133" s="18">
        <v>2001</v>
      </c>
      <c r="D133" s="18" t="s">
        <v>656</v>
      </c>
      <c r="E133" s="14"/>
      <c r="F133" s="14"/>
      <c r="G133" s="95"/>
      <c r="H133" s="14"/>
      <c r="I133" s="72"/>
      <c r="J133" s="14"/>
      <c r="K133" s="14"/>
      <c r="L133" s="32">
        <v>0</v>
      </c>
      <c r="M133" s="14"/>
      <c r="N133" s="14"/>
      <c r="O133" s="38"/>
      <c r="P133" s="32"/>
      <c r="Q133" s="12">
        <f t="shared" si="3"/>
        <v>0</v>
      </c>
      <c r="R133" s="13"/>
    </row>
    <row r="134" spans="1:18">
      <c r="A134" s="4">
        <v>133</v>
      </c>
      <c r="B134" s="15" t="s">
        <v>248</v>
      </c>
      <c r="C134" s="15">
        <v>2002</v>
      </c>
      <c r="D134" s="15" t="s">
        <v>41</v>
      </c>
      <c r="E134" s="32">
        <v>0</v>
      </c>
      <c r="F134" s="38">
        <v>0</v>
      </c>
      <c r="G134" s="31"/>
      <c r="H134" s="37"/>
      <c r="I134" s="40"/>
      <c r="J134" s="51"/>
      <c r="K134" s="38"/>
      <c r="L134" s="38"/>
      <c r="M134" s="14"/>
      <c r="N134" s="38"/>
      <c r="O134" s="14"/>
      <c r="P134" s="32"/>
      <c r="Q134" s="12">
        <f t="shared" si="3"/>
        <v>0</v>
      </c>
      <c r="R134" s="13"/>
    </row>
    <row r="135" spans="1:18">
      <c r="A135" s="4">
        <v>134</v>
      </c>
      <c r="B135" s="15" t="s">
        <v>804</v>
      </c>
      <c r="C135" s="15">
        <v>2001</v>
      </c>
      <c r="D135" s="15" t="s">
        <v>743</v>
      </c>
      <c r="E135" s="14"/>
      <c r="F135" s="14"/>
      <c r="G135" s="95"/>
      <c r="H135" s="14"/>
      <c r="I135" s="72"/>
      <c r="J135" s="14"/>
      <c r="K135" s="14"/>
      <c r="L135" s="14"/>
      <c r="M135" s="14"/>
      <c r="N135" s="14"/>
      <c r="O135" s="12">
        <v>0</v>
      </c>
      <c r="P135" s="14">
        <v>0</v>
      </c>
      <c r="Q135" s="12">
        <f t="shared" si="3"/>
        <v>0</v>
      </c>
      <c r="R135" s="13"/>
    </row>
    <row r="136" spans="1:18">
      <c r="A136" s="4">
        <v>135</v>
      </c>
      <c r="B136" s="15" t="s">
        <v>251</v>
      </c>
      <c r="C136" s="15">
        <v>2002</v>
      </c>
      <c r="D136" s="15" t="s">
        <v>44</v>
      </c>
      <c r="E136" s="32">
        <v>0</v>
      </c>
      <c r="F136" s="38">
        <v>0</v>
      </c>
      <c r="G136" s="51"/>
      <c r="H136" s="38"/>
      <c r="I136" s="39"/>
      <c r="J136" s="37"/>
      <c r="K136" s="38"/>
      <c r="L136" s="38"/>
      <c r="M136" s="14"/>
      <c r="N136" s="38"/>
      <c r="O136" s="14"/>
      <c r="P136" s="32"/>
      <c r="Q136" s="12">
        <f t="shared" si="3"/>
        <v>0</v>
      </c>
      <c r="R136" s="13"/>
    </row>
    <row r="137" spans="1:18">
      <c r="A137" s="8">
        <v>136</v>
      </c>
      <c r="B137" s="15" t="s">
        <v>506</v>
      </c>
      <c r="C137" s="15">
        <v>2002</v>
      </c>
      <c r="D137" s="15" t="s">
        <v>503</v>
      </c>
      <c r="E137" s="14"/>
      <c r="F137" s="14"/>
      <c r="G137" s="14"/>
      <c r="H137" s="14"/>
      <c r="I137" s="39">
        <v>0</v>
      </c>
      <c r="J137" s="38">
        <v>0</v>
      </c>
      <c r="K137" s="51"/>
      <c r="L137" s="38">
        <v>0</v>
      </c>
      <c r="M137" s="14"/>
      <c r="N137" s="38"/>
      <c r="O137" s="14">
        <v>0</v>
      </c>
      <c r="P137" s="32">
        <v>0</v>
      </c>
      <c r="Q137" s="12">
        <f t="shared" si="3"/>
        <v>0</v>
      </c>
      <c r="R137" s="13"/>
    </row>
    <row r="138" spans="1:18">
      <c r="A138" s="4">
        <v>137</v>
      </c>
      <c r="B138" s="15" t="s">
        <v>495</v>
      </c>
      <c r="C138" s="15">
        <v>2002</v>
      </c>
      <c r="D138" s="15" t="s">
        <v>745</v>
      </c>
      <c r="E138" s="14"/>
      <c r="F138" s="14"/>
      <c r="G138" s="14"/>
      <c r="H138" s="14"/>
      <c r="I138" s="72">
        <v>0</v>
      </c>
      <c r="J138" s="14"/>
      <c r="K138" s="14"/>
      <c r="L138" s="14"/>
      <c r="M138" s="14"/>
      <c r="N138" s="14"/>
      <c r="O138" s="14">
        <v>0</v>
      </c>
      <c r="P138" s="12">
        <v>0</v>
      </c>
      <c r="Q138" s="12">
        <f t="shared" ref="Q138:Q145" si="4">E138+F138+G138+H138+I138+J138+K138+L138+M138+N138+O138+P138</f>
        <v>0</v>
      </c>
      <c r="R138" s="13"/>
    </row>
    <row r="139" spans="1:18">
      <c r="A139" s="4">
        <v>138</v>
      </c>
      <c r="B139" s="15" t="s">
        <v>250</v>
      </c>
      <c r="C139" s="15">
        <v>2001</v>
      </c>
      <c r="D139" s="15" t="s">
        <v>146</v>
      </c>
      <c r="E139" s="31">
        <v>0</v>
      </c>
      <c r="F139" s="37">
        <v>0</v>
      </c>
      <c r="G139" s="38"/>
      <c r="H139" s="31"/>
      <c r="I139" s="40"/>
      <c r="J139" s="38"/>
      <c r="K139" s="38"/>
      <c r="L139" s="38"/>
      <c r="M139" s="14"/>
      <c r="N139" s="14"/>
      <c r="O139" s="14"/>
      <c r="P139" s="32"/>
      <c r="Q139" s="12">
        <f t="shared" si="4"/>
        <v>0</v>
      </c>
      <c r="R139" s="13"/>
    </row>
    <row r="140" spans="1:18">
      <c r="A140" s="4">
        <v>139</v>
      </c>
      <c r="B140" s="15" t="s">
        <v>808</v>
      </c>
      <c r="C140" s="15">
        <v>2003</v>
      </c>
      <c r="D140" s="15" t="s">
        <v>733</v>
      </c>
      <c r="E140" s="14"/>
      <c r="F140" s="14"/>
      <c r="G140" s="14"/>
      <c r="H140" s="14"/>
      <c r="I140" s="72"/>
      <c r="J140" s="14"/>
      <c r="K140" s="14"/>
      <c r="L140" s="14"/>
      <c r="M140" s="14"/>
      <c r="N140" s="14"/>
      <c r="O140" s="12">
        <v>0</v>
      </c>
      <c r="P140" s="14">
        <v>0</v>
      </c>
      <c r="Q140" s="12">
        <f t="shared" si="4"/>
        <v>0</v>
      </c>
      <c r="R140" s="13"/>
    </row>
    <row r="141" spans="1:18">
      <c r="A141" s="4">
        <v>140</v>
      </c>
      <c r="B141" s="15" t="s">
        <v>894</v>
      </c>
      <c r="C141" s="15">
        <v>2004</v>
      </c>
      <c r="D141" s="15" t="s">
        <v>881</v>
      </c>
      <c r="E141" s="14"/>
      <c r="F141" s="14"/>
      <c r="G141" s="14"/>
      <c r="H141" s="14"/>
      <c r="I141" s="72"/>
      <c r="J141" s="14"/>
      <c r="K141" s="14"/>
      <c r="L141" s="14"/>
      <c r="M141" s="14"/>
      <c r="N141" s="14"/>
      <c r="O141" s="14"/>
      <c r="P141" s="12">
        <v>0</v>
      </c>
      <c r="Q141" s="12">
        <f t="shared" si="4"/>
        <v>0</v>
      </c>
      <c r="R141" s="13"/>
    </row>
    <row r="142" spans="1:18">
      <c r="A142" s="8">
        <v>141</v>
      </c>
      <c r="B142" s="18" t="s">
        <v>259</v>
      </c>
      <c r="C142" s="18">
        <v>2001</v>
      </c>
      <c r="D142" s="18" t="s">
        <v>146</v>
      </c>
      <c r="E142" s="32">
        <v>0</v>
      </c>
      <c r="F142" s="38">
        <v>0</v>
      </c>
      <c r="G142" s="31"/>
      <c r="H142" s="38"/>
      <c r="I142" s="39"/>
      <c r="J142" s="38"/>
      <c r="K142" s="51"/>
      <c r="L142" s="38"/>
      <c r="M142" s="14"/>
      <c r="N142" s="14"/>
      <c r="O142" s="14"/>
      <c r="P142" s="32"/>
      <c r="Q142" s="12">
        <f t="shared" si="4"/>
        <v>0</v>
      </c>
      <c r="R142" s="13"/>
    </row>
    <row r="143" spans="1:18">
      <c r="A143" s="4">
        <v>142</v>
      </c>
      <c r="B143" s="15" t="s">
        <v>813</v>
      </c>
      <c r="C143" s="15">
        <v>2001</v>
      </c>
      <c r="D143" s="15" t="s">
        <v>743</v>
      </c>
      <c r="E143" s="14"/>
      <c r="F143" s="14"/>
      <c r="G143" s="14"/>
      <c r="H143" s="14"/>
      <c r="I143" s="72"/>
      <c r="J143" s="14"/>
      <c r="K143" s="14"/>
      <c r="L143" s="14"/>
      <c r="M143" s="14"/>
      <c r="N143" s="14"/>
      <c r="O143" s="12">
        <v>0</v>
      </c>
      <c r="P143" s="14">
        <v>0</v>
      </c>
      <c r="Q143" s="12">
        <f t="shared" si="4"/>
        <v>0</v>
      </c>
      <c r="R143" s="13"/>
    </row>
    <row r="144" spans="1:18">
      <c r="A144" s="4">
        <v>143</v>
      </c>
      <c r="B144" s="15" t="s">
        <v>818</v>
      </c>
      <c r="C144" s="15">
        <v>2001</v>
      </c>
      <c r="D144" s="15" t="s">
        <v>765</v>
      </c>
      <c r="E144" s="14"/>
      <c r="F144" s="14"/>
      <c r="G144" s="14"/>
      <c r="H144" s="14"/>
      <c r="I144" s="72"/>
      <c r="J144" s="14"/>
      <c r="K144" s="14"/>
      <c r="L144" s="14"/>
      <c r="M144" s="14"/>
      <c r="N144" s="14"/>
      <c r="O144" s="12">
        <v>0</v>
      </c>
      <c r="P144" s="14">
        <v>0</v>
      </c>
      <c r="Q144" s="12">
        <f t="shared" si="4"/>
        <v>0</v>
      </c>
      <c r="R144" s="13"/>
    </row>
    <row r="145" spans="1:17">
      <c r="A145" s="4">
        <v>144</v>
      </c>
      <c r="B145" s="15" t="s">
        <v>814</v>
      </c>
      <c r="C145" s="15">
        <v>2004</v>
      </c>
      <c r="D145" s="15" t="s">
        <v>741</v>
      </c>
      <c r="E145" s="14"/>
      <c r="F145" s="14"/>
      <c r="G145" s="14"/>
      <c r="H145" s="14"/>
      <c r="I145" s="72"/>
      <c r="J145" s="14"/>
      <c r="K145" s="14"/>
      <c r="L145" s="14"/>
      <c r="M145" s="14"/>
      <c r="N145" s="14"/>
      <c r="O145" s="12">
        <v>0</v>
      </c>
      <c r="P145" s="14"/>
      <c r="Q145" s="12">
        <f t="shared" si="4"/>
        <v>0</v>
      </c>
    </row>
    <row r="146" spans="1:17">
      <c r="A146" s="97"/>
      <c r="B146" s="13"/>
      <c r="G146" s="30"/>
      <c r="J146" s="56"/>
    </row>
    <row r="147" spans="1:17">
      <c r="A147" s="97"/>
      <c r="B147" s="13"/>
      <c r="G147" s="30"/>
      <c r="J147" s="56"/>
    </row>
    <row r="148" spans="1:17">
      <c r="A148" s="97"/>
      <c r="B148" s="13"/>
      <c r="G148" s="30"/>
      <c r="J148" s="56"/>
    </row>
    <row r="149" spans="1:17">
      <c r="A149" s="97"/>
      <c r="B149" s="13"/>
      <c r="G149" s="30"/>
      <c r="J149" s="56"/>
    </row>
    <row r="150" spans="1:17">
      <c r="A150" s="97"/>
      <c r="B150" s="13"/>
      <c r="G150" s="30"/>
      <c r="J150" s="56"/>
    </row>
    <row r="151" spans="1:17">
      <c r="A151" s="97"/>
      <c r="B151" s="13"/>
      <c r="J151" s="56"/>
    </row>
    <row r="152" spans="1:17">
      <c r="A152" s="97"/>
      <c r="B152" s="13"/>
      <c r="J152" s="56"/>
    </row>
    <row r="153" spans="1:17">
      <c r="A153" s="97"/>
      <c r="B153" s="13"/>
      <c r="J153" s="56"/>
    </row>
    <row r="154" spans="1:17">
      <c r="A154" s="97"/>
      <c r="B154" s="13"/>
      <c r="J154" s="56"/>
    </row>
    <row r="155" spans="1:17">
      <c r="A155" s="97"/>
      <c r="B155" s="13"/>
      <c r="J155" s="56"/>
    </row>
    <row r="156" spans="1:17">
      <c r="A156" s="97"/>
      <c r="B156" s="13"/>
      <c r="J156" s="56"/>
    </row>
    <row r="157" spans="1:17">
      <c r="A157" s="97"/>
      <c r="B157" s="13"/>
      <c r="J157" s="56"/>
    </row>
    <row r="158" spans="1:17">
      <c r="A158" s="97"/>
      <c r="B158" s="13"/>
      <c r="J158" s="56"/>
    </row>
    <row r="159" spans="1:17">
      <c r="A159" s="97"/>
      <c r="B159" s="13"/>
      <c r="J159" s="56"/>
    </row>
    <row r="160" spans="1:17" ht="15.75">
      <c r="A160" s="74"/>
      <c r="B160" s="13"/>
      <c r="J160" s="56"/>
    </row>
    <row r="161" spans="1:7" ht="15.75">
      <c r="A161" s="74"/>
      <c r="B161" s="13"/>
    </row>
    <row r="162" spans="1:7" ht="15.75">
      <c r="A162" s="74"/>
      <c r="B162" s="13"/>
    </row>
    <row r="163" spans="1:7" ht="15.75">
      <c r="A163" s="74"/>
      <c r="B163" s="13"/>
    </row>
    <row r="164" spans="1:7" ht="15.75">
      <c r="A164" s="74"/>
      <c r="B164" s="13"/>
    </row>
    <row r="165" spans="1:7" ht="15.75">
      <c r="A165" s="74"/>
      <c r="B165" s="13"/>
    </row>
    <row r="166" spans="1:7" ht="15.75">
      <c r="A166" s="74"/>
      <c r="B166" s="13"/>
    </row>
    <row r="167" spans="1:7" ht="15.75">
      <c r="A167" s="74"/>
      <c r="B167" s="13"/>
    </row>
    <row r="168" spans="1:7" ht="15.75">
      <c r="A168" s="74"/>
      <c r="B168" s="13"/>
    </row>
    <row r="169" spans="1:7" ht="15.75">
      <c r="A169" s="74"/>
      <c r="B169" s="13"/>
    </row>
    <row r="170" spans="1:7">
      <c r="A170" s="97"/>
      <c r="B170" s="13"/>
    </row>
    <row r="171" spans="1:7">
      <c r="A171" s="97"/>
      <c r="B171" s="13"/>
    </row>
    <row r="172" spans="1:7">
      <c r="A172" s="97"/>
      <c r="B172" s="13"/>
      <c r="G172" s="30"/>
    </row>
    <row r="173" spans="1:7">
      <c r="A173" s="97"/>
      <c r="B173" s="13"/>
      <c r="G173" s="30"/>
    </row>
    <row r="174" spans="1:7">
      <c r="A174" s="97"/>
      <c r="B174" s="13"/>
      <c r="G174" s="30"/>
    </row>
    <row r="175" spans="1:7">
      <c r="A175" s="97"/>
      <c r="B175" s="13"/>
      <c r="G175" s="30"/>
    </row>
    <row r="176" spans="1:7">
      <c r="A176" s="97"/>
      <c r="B176" s="13"/>
      <c r="G176" s="30"/>
    </row>
    <row r="177" spans="1:7">
      <c r="A177" s="97"/>
      <c r="B177" s="13"/>
      <c r="G177" s="30"/>
    </row>
    <row r="178" spans="1:7">
      <c r="A178" s="97"/>
      <c r="B178" s="13"/>
      <c r="G178" s="30"/>
    </row>
    <row r="179" spans="1:7">
      <c r="A179" s="97"/>
      <c r="B179" s="13"/>
      <c r="G179" s="30"/>
    </row>
    <row r="180" spans="1:7">
      <c r="A180" s="97"/>
      <c r="B180" s="13"/>
      <c r="G180" s="30"/>
    </row>
    <row r="181" spans="1:7">
      <c r="A181" s="97"/>
      <c r="B181" s="13"/>
      <c r="G181" s="30"/>
    </row>
    <row r="182" spans="1:7">
      <c r="A182" s="97"/>
      <c r="B182" s="13"/>
      <c r="G182" s="30"/>
    </row>
    <row r="183" spans="1:7">
      <c r="A183" s="97"/>
      <c r="B183" s="13"/>
      <c r="G183" s="30"/>
    </row>
    <row r="184" spans="1:7">
      <c r="A184" s="97"/>
      <c r="B184" s="13"/>
      <c r="G184" s="30"/>
    </row>
    <row r="185" spans="1:7">
      <c r="A185" s="97"/>
      <c r="G185" s="30"/>
    </row>
    <row r="186" spans="1:7">
      <c r="A186" s="97"/>
      <c r="G186" s="30"/>
    </row>
    <row r="187" spans="1:7">
      <c r="A187" s="97"/>
      <c r="G187" s="30"/>
    </row>
    <row r="188" spans="1:7">
      <c r="A188" s="13"/>
      <c r="G188" s="30"/>
    </row>
    <row r="189" spans="1:7">
      <c r="A189" s="13"/>
      <c r="G189" s="30"/>
    </row>
    <row r="190" spans="1:7">
      <c r="A190" s="13"/>
      <c r="G190" s="30"/>
    </row>
    <row r="191" spans="1:7">
      <c r="A191" s="13"/>
      <c r="G191" s="30"/>
    </row>
    <row r="192" spans="1:7">
      <c r="A192" s="13"/>
      <c r="G192" s="30"/>
    </row>
    <row r="193" spans="1:7">
      <c r="A193" s="13"/>
      <c r="G193" s="30"/>
    </row>
    <row r="194" spans="1:7">
      <c r="A194" s="13"/>
      <c r="G194" s="30"/>
    </row>
    <row r="195" spans="1:7">
      <c r="A195" s="13"/>
      <c r="G195" s="30"/>
    </row>
    <row r="196" spans="1:7">
      <c r="A196" s="13"/>
      <c r="G196" s="30"/>
    </row>
    <row r="197" spans="1:7">
      <c r="A197" s="13"/>
      <c r="G197" s="30"/>
    </row>
    <row r="198" spans="1:7">
      <c r="A198" s="13"/>
      <c r="G198" s="30"/>
    </row>
    <row r="199" spans="1:7">
      <c r="A199" s="13"/>
      <c r="G199" s="30"/>
    </row>
    <row r="200" spans="1:7">
      <c r="A200" s="13"/>
      <c r="G200" s="30"/>
    </row>
    <row r="201" spans="1:7">
      <c r="A201" s="13"/>
      <c r="G201" s="30"/>
    </row>
    <row r="202" spans="1:7">
      <c r="A202" s="13"/>
      <c r="G202" s="30"/>
    </row>
    <row r="203" spans="1:7">
      <c r="A203" s="13"/>
      <c r="G203" s="30"/>
    </row>
    <row r="204" spans="1:7">
      <c r="A204" s="13"/>
      <c r="G204" s="30"/>
    </row>
    <row r="205" spans="1:7">
      <c r="A205" s="13"/>
      <c r="G205" s="30"/>
    </row>
    <row r="206" spans="1:7">
      <c r="A206" s="13"/>
    </row>
    <row r="207" spans="1:7">
      <c r="A207" s="13"/>
    </row>
    <row r="208" spans="1:7">
      <c r="A208" s="13"/>
    </row>
    <row r="209" spans="1:1">
      <c r="A209" s="13"/>
    </row>
    <row r="210" spans="1:1">
      <c r="A210" s="13"/>
    </row>
    <row r="211" spans="1:1">
      <c r="A211" s="13"/>
    </row>
    <row r="212" spans="1:1">
      <c r="A212" s="13"/>
    </row>
    <row r="213" spans="1:1">
      <c r="A213" s="13"/>
    </row>
    <row r="214" spans="1:1">
      <c r="A214" s="10"/>
    </row>
    <row r="215" spans="1:1">
      <c r="A215" s="10"/>
    </row>
    <row r="216" spans="1:1">
      <c r="A216" s="10"/>
    </row>
    <row r="217" spans="1:1">
      <c r="A217" s="10"/>
    </row>
    <row r="218" spans="1:1">
      <c r="A218" s="10"/>
    </row>
    <row r="219" spans="1:1">
      <c r="A219" s="10"/>
    </row>
    <row r="220" spans="1:1">
      <c r="A220" s="10"/>
    </row>
    <row r="221" spans="1:1">
      <c r="A221" s="10"/>
    </row>
    <row r="222" spans="1:1">
      <c r="A222" s="10"/>
    </row>
    <row r="223" spans="1:1">
      <c r="A223" s="10"/>
    </row>
    <row r="224" spans="1:1">
      <c r="A224" s="10"/>
    </row>
    <row r="225" spans="1:1">
      <c r="A225" s="10"/>
    </row>
    <row r="226" spans="1:1">
      <c r="A226" s="10"/>
    </row>
    <row r="227" spans="1:1">
      <c r="A227" s="10"/>
    </row>
    <row r="228" spans="1:1">
      <c r="A228" s="10"/>
    </row>
    <row r="229" spans="1:1">
      <c r="A229" s="10"/>
    </row>
    <row r="230" spans="1:1">
      <c r="A230" s="10"/>
    </row>
    <row r="231" spans="1:1">
      <c r="A231" s="10"/>
    </row>
    <row r="232" spans="1:1">
      <c r="A232" s="10"/>
    </row>
    <row r="233" spans="1:1">
      <c r="A233" s="10"/>
    </row>
    <row r="234" spans="1:1">
      <c r="A234" s="10"/>
    </row>
    <row r="235" spans="1:1">
      <c r="A235" s="10"/>
    </row>
    <row r="236" spans="1:1">
      <c r="A236" s="10"/>
    </row>
    <row r="237" spans="1:1">
      <c r="A237" s="10"/>
    </row>
    <row r="238" spans="1:1">
      <c r="A238" s="10"/>
    </row>
    <row r="239" spans="1:1">
      <c r="A239" s="10"/>
    </row>
    <row r="240" spans="1:1">
      <c r="A240" s="10"/>
    </row>
    <row r="241" spans="1:1">
      <c r="A241" s="10"/>
    </row>
    <row r="242" spans="1:1">
      <c r="A242" s="10"/>
    </row>
    <row r="243" spans="1:1">
      <c r="A243" s="10"/>
    </row>
    <row r="244" spans="1:1">
      <c r="A244" s="10"/>
    </row>
    <row r="245" spans="1:1">
      <c r="A245" s="10"/>
    </row>
    <row r="246" spans="1:1">
      <c r="A246" s="10"/>
    </row>
    <row r="247" spans="1:1">
      <c r="A247" s="10"/>
    </row>
    <row r="248" spans="1:1">
      <c r="A248" s="10"/>
    </row>
    <row r="249" spans="1:1">
      <c r="A249" s="10"/>
    </row>
    <row r="250" spans="1:1">
      <c r="A250" s="10"/>
    </row>
    <row r="251" spans="1:1">
      <c r="A251" s="10"/>
    </row>
    <row r="252" spans="1:1">
      <c r="A252" s="10"/>
    </row>
    <row r="253" spans="1:1">
      <c r="A253" s="10"/>
    </row>
    <row r="254" spans="1:1">
      <c r="A254" s="10"/>
    </row>
    <row r="255" spans="1:1">
      <c r="A255" s="10"/>
    </row>
    <row r="256" spans="1:1">
      <c r="A256" s="10"/>
    </row>
    <row r="257" spans="1:1">
      <c r="A257" s="10"/>
    </row>
    <row r="258" spans="1:1">
      <c r="A258" s="10"/>
    </row>
    <row r="259" spans="1:1">
      <c r="A259" s="10"/>
    </row>
    <row r="260" spans="1:1">
      <c r="A260" s="13"/>
    </row>
    <row r="261" spans="1:1">
      <c r="A261" s="13"/>
    </row>
    <row r="262" spans="1:1">
      <c r="A262" s="13"/>
    </row>
    <row r="263" spans="1:1">
      <c r="A263" s="13"/>
    </row>
    <row r="264" spans="1:1">
      <c r="A264" s="13"/>
    </row>
    <row r="265" spans="1:1">
      <c r="A265" s="13"/>
    </row>
    <row r="266" spans="1:1">
      <c r="A266" s="13"/>
    </row>
    <row r="267" spans="1:1">
      <c r="A267" s="13"/>
    </row>
    <row r="268" spans="1:1">
      <c r="A268" s="13"/>
    </row>
    <row r="269" spans="1:1">
      <c r="A269" s="13"/>
    </row>
    <row r="270" spans="1:1">
      <c r="A270" s="13"/>
    </row>
    <row r="271" spans="1:1">
      <c r="A271" s="13"/>
    </row>
    <row r="272" spans="1:1">
      <c r="A272" s="13"/>
    </row>
    <row r="273" spans="1:1">
      <c r="A273" s="13"/>
    </row>
    <row r="274" spans="1:1">
      <c r="A274" s="13"/>
    </row>
    <row r="275" spans="1:1">
      <c r="A275" s="13"/>
    </row>
    <row r="276" spans="1:1">
      <c r="A276" s="13"/>
    </row>
    <row r="277" spans="1:1">
      <c r="A277" s="98"/>
    </row>
    <row r="278" spans="1:1">
      <c r="A278" s="98"/>
    </row>
    <row r="279" spans="1:1">
      <c r="A279" s="98"/>
    </row>
    <row r="280" spans="1:1">
      <c r="A280" s="98"/>
    </row>
    <row r="281" spans="1:1">
      <c r="A281" s="98"/>
    </row>
    <row r="282" spans="1:1">
      <c r="A282" s="98"/>
    </row>
    <row r="283" spans="1:1">
      <c r="A283" s="98"/>
    </row>
    <row r="284" spans="1:1">
      <c r="A284" s="98"/>
    </row>
    <row r="285" spans="1:1">
      <c r="A285" s="98"/>
    </row>
    <row r="286" spans="1:1">
      <c r="A286" s="98"/>
    </row>
    <row r="287" spans="1:1">
      <c r="A287" s="98"/>
    </row>
    <row r="288" spans="1:1">
      <c r="A288" s="98"/>
    </row>
    <row r="289" spans="1:1">
      <c r="A289" s="98"/>
    </row>
    <row r="290" spans="1:1">
      <c r="A290" s="98"/>
    </row>
    <row r="291" spans="1:1">
      <c r="A291" s="98"/>
    </row>
    <row r="292" spans="1:1">
      <c r="A292" s="98"/>
    </row>
    <row r="293" spans="1:1">
      <c r="A293" s="98"/>
    </row>
    <row r="294" spans="1:1">
      <c r="A294" s="98"/>
    </row>
    <row r="295" spans="1:1">
      <c r="A295" s="98"/>
    </row>
    <row r="296" spans="1:1">
      <c r="A296" s="98"/>
    </row>
    <row r="297" spans="1:1">
      <c r="A297" s="98"/>
    </row>
    <row r="298" spans="1:1">
      <c r="A298" s="98"/>
    </row>
    <row r="299" spans="1:1">
      <c r="A299" s="98"/>
    </row>
    <row r="300" spans="1:1">
      <c r="A300" s="98"/>
    </row>
    <row r="301" spans="1:1">
      <c r="A301" s="98"/>
    </row>
    <row r="302" spans="1:1">
      <c r="A302" s="98"/>
    </row>
    <row r="303" spans="1:1">
      <c r="A303" s="98"/>
    </row>
    <row r="304" spans="1:1">
      <c r="A304" s="98"/>
    </row>
    <row r="305" spans="1:1">
      <c r="A305" s="98"/>
    </row>
    <row r="306" spans="1:1">
      <c r="A306" s="98"/>
    </row>
    <row r="307" spans="1:1">
      <c r="A307" s="98"/>
    </row>
    <row r="308" spans="1:1">
      <c r="A308" s="98"/>
    </row>
    <row r="309" spans="1:1">
      <c r="A309" s="98"/>
    </row>
    <row r="310" spans="1:1">
      <c r="A310" s="98"/>
    </row>
    <row r="311" spans="1:1">
      <c r="A311" s="98"/>
    </row>
    <row r="312" spans="1:1">
      <c r="A312" s="85"/>
    </row>
    <row r="313" spans="1:1">
      <c r="A313" s="85"/>
    </row>
    <row r="314" spans="1:1">
      <c r="A314" s="85"/>
    </row>
    <row r="315" spans="1:1">
      <c r="A315" s="85"/>
    </row>
    <row r="316" spans="1:1">
      <c r="A316" s="85"/>
    </row>
    <row r="317" spans="1:1">
      <c r="A317" s="85"/>
    </row>
    <row r="318" spans="1:1">
      <c r="A318" s="85"/>
    </row>
    <row r="319" spans="1:1">
      <c r="A319" s="85"/>
    </row>
    <row r="320" spans="1:1">
      <c r="A320" s="85"/>
    </row>
    <row r="321" spans="1:1">
      <c r="A321" s="85"/>
    </row>
    <row r="322" spans="1:1">
      <c r="A322" s="85"/>
    </row>
    <row r="323" spans="1:1">
      <c r="A323" s="85"/>
    </row>
    <row r="324" spans="1:1">
      <c r="A324" s="85"/>
    </row>
    <row r="325" spans="1:1">
      <c r="A325" s="85"/>
    </row>
    <row r="326" spans="1:1">
      <c r="A326" s="85"/>
    </row>
    <row r="327" spans="1:1">
      <c r="A327" s="85"/>
    </row>
    <row r="328" spans="1:1">
      <c r="A328" s="85"/>
    </row>
    <row r="329" spans="1:1">
      <c r="A329" s="85"/>
    </row>
    <row r="330" spans="1:1">
      <c r="A330" s="85"/>
    </row>
    <row r="331" spans="1:1">
      <c r="A331" s="85"/>
    </row>
    <row r="332" spans="1:1">
      <c r="A332" s="85"/>
    </row>
    <row r="333" spans="1:1">
      <c r="A333" s="85"/>
    </row>
    <row r="334" spans="1:1">
      <c r="A334" s="85"/>
    </row>
    <row r="335" spans="1:1">
      <c r="A335" s="85"/>
    </row>
    <row r="336" spans="1:1">
      <c r="A336" s="85"/>
    </row>
    <row r="337" spans="1:1">
      <c r="A337" s="85"/>
    </row>
    <row r="338" spans="1:1">
      <c r="A338" s="85"/>
    </row>
    <row r="339" spans="1:1">
      <c r="A339" s="85"/>
    </row>
    <row r="340" spans="1:1">
      <c r="A340" s="85"/>
    </row>
    <row r="341" spans="1:1">
      <c r="A341" s="85"/>
    </row>
    <row r="342" spans="1:1">
      <c r="A342" s="85"/>
    </row>
    <row r="343" spans="1:1">
      <c r="A343" s="85"/>
    </row>
    <row r="344" spans="1:1">
      <c r="A344" s="85"/>
    </row>
    <row r="345" spans="1:1">
      <c r="A345" s="85"/>
    </row>
  </sheetData>
  <sortState ref="B2:Q145">
    <sortCondition descending="1" ref="Q2:Q145"/>
  </sortState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R286"/>
  <sheetViews>
    <sheetView zoomScale="86" zoomScaleNormal="86" workbookViewId="0">
      <selection activeCell="B8" sqref="B8:D8"/>
    </sheetView>
  </sheetViews>
  <sheetFormatPr defaultRowHeight="15"/>
  <cols>
    <col min="1" max="1" width="4.28515625" bestFit="1" customWidth="1"/>
    <col min="2" max="2" width="23" customWidth="1"/>
    <col min="3" max="3" width="5.5703125" bestFit="1" customWidth="1"/>
    <col min="4" max="4" width="23.42578125" bestFit="1" customWidth="1"/>
    <col min="5" max="5" width="8.140625" customWidth="1"/>
    <col min="6" max="6" width="8.28515625" customWidth="1"/>
    <col min="7" max="7" width="9.7109375" bestFit="1" customWidth="1"/>
    <col min="8" max="8" width="8.5703125" customWidth="1"/>
    <col min="9" max="9" width="6.5703125" bestFit="1" customWidth="1"/>
    <col min="10" max="10" width="6.5703125" customWidth="1"/>
    <col min="11" max="11" width="6.5703125" bestFit="1" customWidth="1"/>
    <col min="12" max="12" width="7.28515625" bestFit="1" customWidth="1"/>
    <col min="13" max="13" width="6" customWidth="1"/>
    <col min="14" max="15" width="7.5703125" customWidth="1"/>
    <col min="16" max="16" width="7.7109375" customWidth="1"/>
    <col min="17" max="17" width="8.28515625" bestFit="1" customWidth="1"/>
  </cols>
  <sheetData>
    <row r="1" spans="1:17">
      <c r="A1" s="1" t="s">
        <v>0</v>
      </c>
      <c r="B1" s="1" t="s">
        <v>1</v>
      </c>
      <c r="C1" s="1" t="s">
        <v>2</v>
      </c>
      <c r="D1" s="49" t="s">
        <v>3</v>
      </c>
      <c r="E1" s="1" t="s">
        <v>15</v>
      </c>
      <c r="F1" s="1" t="s">
        <v>16</v>
      </c>
      <c r="G1" s="1" t="s">
        <v>17</v>
      </c>
      <c r="H1" s="1" t="s">
        <v>18</v>
      </c>
      <c r="I1" s="1" t="s">
        <v>8</v>
      </c>
      <c r="J1" s="1" t="s">
        <v>9</v>
      </c>
      <c r="K1" s="1" t="s">
        <v>135</v>
      </c>
      <c r="L1" s="1" t="s">
        <v>14</v>
      </c>
      <c r="M1" s="1" t="s">
        <v>10</v>
      </c>
      <c r="N1" s="1" t="s">
        <v>10</v>
      </c>
      <c r="O1" s="1" t="s">
        <v>11</v>
      </c>
      <c r="P1" s="1" t="s">
        <v>12</v>
      </c>
      <c r="Q1" s="50" t="s">
        <v>904</v>
      </c>
    </row>
    <row r="2" spans="1:17">
      <c r="A2" s="16">
        <v>1</v>
      </c>
      <c r="B2" s="110" t="s">
        <v>260</v>
      </c>
      <c r="C2" s="110">
        <v>1999</v>
      </c>
      <c r="D2" s="110" t="s">
        <v>138</v>
      </c>
      <c r="E2" s="132">
        <v>570</v>
      </c>
      <c r="F2" s="133">
        <v>0</v>
      </c>
      <c r="G2" s="134">
        <v>564</v>
      </c>
      <c r="H2" s="133">
        <v>0</v>
      </c>
      <c r="I2" s="135">
        <v>473</v>
      </c>
      <c r="J2" s="132">
        <v>600</v>
      </c>
      <c r="K2" s="136">
        <v>600</v>
      </c>
      <c r="L2" s="134">
        <v>186</v>
      </c>
      <c r="M2" s="137">
        <v>570</v>
      </c>
      <c r="N2" s="137"/>
      <c r="O2" s="137">
        <v>600</v>
      </c>
      <c r="P2" s="132">
        <v>600</v>
      </c>
      <c r="Q2" s="32">
        <f>E2+F2+G2+H2+J2+K2+L2+M2+N2+O2+P2-G2-L2</f>
        <v>3540</v>
      </c>
    </row>
    <row r="3" spans="1:17">
      <c r="A3" s="16">
        <v>2</v>
      </c>
      <c r="B3" s="110" t="s">
        <v>261</v>
      </c>
      <c r="C3" s="110">
        <v>1999</v>
      </c>
      <c r="D3" s="110" t="s">
        <v>124</v>
      </c>
      <c r="E3" s="132">
        <v>527.9773156899812</v>
      </c>
      <c r="F3" s="138">
        <v>502</v>
      </c>
      <c r="G3" s="132">
        <v>570</v>
      </c>
      <c r="H3" s="138">
        <v>570</v>
      </c>
      <c r="I3" s="135">
        <v>446</v>
      </c>
      <c r="J3" s="133">
        <v>149</v>
      </c>
      <c r="K3" s="139">
        <v>289</v>
      </c>
      <c r="L3" s="137"/>
      <c r="M3" s="132"/>
      <c r="N3" s="137"/>
      <c r="O3" s="137">
        <v>585</v>
      </c>
      <c r="P3" s="132">
        <v>508</v>
      </c>
      <c r="Q3" s="32">
        <f>E3+F3+G3+H3+J3+K3+L3+M3+N3+O3+P3-J3-K3</f>
        <v>3262.977315689981</v>
      </c>
    </row>
    <row r="4" spans="1:17">
      <c r="A4" s="16">
        <v>3</v>
      </c>
      <c r="B4" s="110" t="s">
        <v>382</v>
      </c>
      <c r="C4" s="110">
        <v>2000</v>
      </c>
      <c r="D4" s="14" t="s">
        <v>723</v>
      </c>
      <c r="E4" s="137"/>
      <c r="F4" s="137"/>
      <c r="G4" s="140">
        <v>357.75000000000006</v>
      </c>
      <c r="H4" s="138">
        <v>498</v>
      </c>
      <c r="I4" s="138"/>
      <c r="J4" s="133">
        <v>132</v>
      </c>
      <c r="K4" s="136">
        <v>401</v>
      </c>
      <c r="L4" s="137"/>
      <c r="M4" s="137">
        <v>360</v>
      </c>
      <c r="N4" s="138">
        <v>570</v>
      </c>
      <c r="O4" s="137">
        <v>520</v>
      </c>
      <c r="P4" s="132">
        <v>436</v>
      </c>
      <c r="Q4" s="32">
        <f>E4+F4+G4+H4+I4+J4+K4+L4+M4+N4+O4+P4-G4-J4</f>
        <v>2785</v>
      </c>
    </row>
    <row r="5" spans="1:17">
      <c r="A5" s="16">
        <v>4</v>
      </c>
      <c r="B5" s="23" t="s">
        <v>20</v>
      </c>
      <c r="C5" s="23">
        <v>2000</v>
      </c>
      <c r="D5" s="23" t="s">
        <v>138</v>
      </c>
      <c r="E5" s="140">
        <v>228.39175257731966</v>
      </c>
      <c r="F5" s="141">
        <v>418</v>
      </c>
      <c r="G5" s="141">
        <v>460</v>
      </c>
      <c r="H5" s="135">
        <v>395</v>
      </c>
      <c r="I5" s="132">
        <v>414</v>
      </c>
      <c r="J5" s="133">
        <v>215</v>
      </c>
      <c r="K5" s="142">
        <v>491</v>
      </c>
      <c r="L5" s="137"/>
      <c r="M5" s="134">
        <v>207</v>
      </c>
      <c r="N5" s="137"/>
      <c r="O5" s="137">
        <v>396</v>
      </c>
      <c r="P5" s="132">
        <v>582</v>
      </c>
      <c r="Q5" s="32">
        <f>F5+G5+I5+J5+K5+L5+M5+N5+O5+P5-J5-M5</f>
        <v>2761</v>
      </c>
    </row>
    <row r="6" spans="1:17">
      <c r="A6" s="16">
        <v>5</v>
      </c>
      <c r="B6" s="23" t="s">
        <v>381</v>
      </c>
      <c r="C6" s="23">
        <v>1999</v>
      </c>
      <c r="D6" s="23" t="s">
        <v>138</v>
      </c>
      <c r="E6" s="137"/>
      <c r="F6" s="137"/>
      <c r="G6" s="132">
        <v>457.07938820101987</v>
      </c>
      <c r="H6" s="132">
        <v>323</v>
      </c>
      <c r="I6" s="138">
        <v>570</v>
      </c>
      <c r="J6" s="132">
        <v>513</v>
      </c>
      <c r="K6" s="143">
        <v>150</v>
      </c>
      <c r="L6" s="137"/>
      <c r="M6" s="134">
        <v>205</v>
      </c>
      <c r="N6" s="137"/>
      <c r="O6" s="137">
        <v>325</v>
      </c>
      <c r="P6" s="132">
        <v>339</v>
      </c>
      <c r="Q6" s="32">
        <f>E6+F6+G6+H6+I6+J6+K6+L6+M6+N6+O6+P6-K6-M6</f>
        <v>2527.0793882010198</v>
      </c>
    </row>
    <row r="7" spans="1:17">
      <c r="A7" s="16">
        <v>6</v>
      </c>
      <c r="B7" s="23" t="s">
        <v>274</v>
      </c>
      <c r="C7" s="23">
        <v>1999</v>
      </c>
      <c r="D7" s="23" t="s">
        <v>170</v>
      </c>
      <c r="E7" s="132">
        <v>202.89421157684623</v>
      </c>
      <c r="F7" s="138">
        <v>570</v>
      </c>
      <c r="G7" s="138"/>
      <c r="H7" s="138"/>
      <c r="I7" s="132">
        <v>427</v>
      </c>
      <c r="J7" s="137"/>
      <c r="K7" s="144">
        <v>450</v>
      </c>
      <c r="L7" s="137">
        <v>570</v>
      </c>
      <c r="M7" s="141"/>
      <c r="N7" s="137"/>
      <c r="O7" s="137"/>
      <c r="P7" s="132"/>
      <c r="Q7" s="32">
        <f t="shared" ref="Q7:Q14" si="0">E7+F7+G7+H7+I7+J7+K7+L7+M7+N7+O7+P7</f>
        <v>2219.8942115768464</v>
      </c>
    </row>
    <row r="8" spans="1:17">
      <c r="A8" s="16">
        <v>7</v>
      </c>
      <c r="B8" s="23" t="s">
        <v>265</v>
      </c>
      <c r="C8" s="23">
        <v>1999</v>
      </c>
      <c r="D8" s="23" t="s">
        <v>179</v>
      </c>
      <c r="E8" s="141">
        <v>443.66492146596852</v>
      </c>
      <c r="F8" s="137">
        <v>425</v>
      </c>
      <c r="G8" s="145">
        <v>100</v>
      </c>
      <c r="H8" s="137">
        <v>400</v>
      </c>
      <c r="I8" s="137"/>
      <c r="J8" s="137"/>
      <c r="K8" s="144">
        <v>175</v>
      </c>
      <c r="L8" s="137"/>
      <c r="M8" s="137"/>
      <c r="N8" s="137"/>
      <c r="O8" s="137">
        <v>0</v>
      </c>
      <c r="P8" s="132">
        <v>358</v>
      </c>
      <c r="Q8" s="32">
        <f t="shared" si="0"/>
        <v>1901.6649214659685</v>
      </c>
    </row>
    <row r="9" spans="1:17">
      <c r="A9" s="16">
        <v>8</v>
      </c>
      <c r="B9" s="23" t="s">
        <v>266</v>
      </c>
      <c r="C9" s="23">
        <v>1999</v>
      </c>
      <c r="D9" s="23" t="s">
        <v>138</v>
      </c>
      <c r="E9" s="141">
        <v>429.27741935483863</v>
      </c>
      <c r="F9" s="137">
        <v>499</v>
      </c>
      <c r="G9" s="146"/>
      <c r="H9" s="141"/>
      <c r="I9" s="137">
        <v>0</v>
      </c>
      <c r="J9" s="137"/>
      <c r="K9" s="144"/>
      <c r="L9" s="137">
        <v>271</v>
      </c>
      <c r="M9" s="137"/>
      <c r="N9" s="137"/>
      <c r="O9" s="137">
        <v>221</v>
      </c>
      <c r="P9" s="132">
        <v>477</v>
      </c>
      <c r="Q9" s="32">
        <f t="shared" si="0"/>
        <v>1897.2774193548387</v>
      </c>
    </row>
    <row r="10" spans="1:17">
      <c r="A10" s="16">
        <v>9</v>
      </c>
      <c r="B10" s="23" t="s">
        <v>269</v>
      </c>
      <c r="C10" s="23">
        <v>1999</v>
      </c>
      <c r="D10" s="23" t="s">
        <v>124</v>
      </c>
      <c r="E10" s="141">
        <v>293.68773234200739</v>
      </c>
      <c r="F10" s="137">
        <v>478</v>
      </c>
      <c r="G10" s="137">
        <v>0</v>
      </c>
      <c r="H10" s="137">
        <v>455</v>
      </c>
      <c r="I10" s="141"/>
      <c r="J10" s="138"/>
      <c r="K10" s="144">
        <v>303</v>
      </c>
      <c r="L10" s="137"/>
      <c r="M10" s="141"/>
      <c r="N10" s="137"/>
      <c r="O10" s="137">
        <v>0</v>
      </c>
      <c r="P10" s="132">
        <v>272</v>
      </c>
      <c r="Q10" s="32">
        <f t="shared" si="0"/>
        <v>1801.6877323420074</v>
      </c>
    </row>
    <row r="11" spans="1:17">
      <c r="A11" s="16">
        <v>10</v>
      </c>
      <c r="B11" s="23" t="s">
        <v>383</v>
      </c>
      <c r="C11" s="23">
        <v>1999</v>
      </c>
      <c r="D11" s="15" t="s">
        <v>594</v>
      </c>
      <c r="E11" s="137"/>
      <c r="F11" s="137"/>
      <c r="G11" s="141">
        <v>269.14311216899745</v>
      </c>
      <c r="H11" s="138">
        <v>373</v>
      </c>
      <c r="I11" s="137">
        <v>250</v>
      </c>
      <c r="J11" s="137"/>
      <c r="K11" s="144">
        <v>182</v>
      </c>
      <c r="L11" s="137">
        <v>0</v>
      </c>
      <c r="M11" s="137"/>
      <c r="N11" s="137"/>
      <c r="O11" s="137">
        <v>229</v>
      </c>
      <c r="P11" s="132">
        <v>421</v>
      </c>
      <c r="Q11" s="32">
        <f t="shared" si="0"/>
        <v>1724.1431121689975</v>
      </c>
    </row>
    <row r="12" spans="1:17">
      <c r="A12" s="16">
        <v>11</v>
      </c>
      <c r="B12" s="23" t="s">
        <v>272</v>
      </c>
      <c r="C12" s="23">
        <v>1999</v>
      </c>
      <c r="D12" s="23" t="s">
        <v>29</v>
      </c>
      <c r="E12" s="141">
        <v>234.19522326064381</v>
      </c>
      <c r="F12" s="137">
        <v>482</v>
      </c>
      <c r="G12" s="132"/>
      <c r="H12" s="138"/>
      <c r="I12" s="137"/>
      <c r="J12" s="132"/>
      <c r="K12" s="136"/>
      <c r="L12" s="137"/>
      <c r="M12" s="137"/>
      <c r="N12" s="137"/>
      <c r="O12" s="137">
        <v>414</v>
      </c>
      <c r="P12" s="132">
        <v>424</v>
      </c>
      <c r="Q12" s="32">
        <f t="shared" si="0"/>
        <v>1554.1952232606438</v>
      </c>
    </row>
    <row r="13" spans="1:17">
      <c r="A13" s="16">
        <v>12</v>
      </c>
      <c r="B13" s="15" t="s">
        <v>515</v>
      </c>
      <c r="C13" s="15">
        <v>1999</v>
      </c>
      <c r="D13" s="15" t="s">
        <v>359</v>
      </c>
      <c r="E13" s="137"/>
      <c r="F13" s="137"/>
      <c r="G13" s="137"/>
      <c r="H13" s="147"/>
      <c r="I13" s="141">
        <v>349</v>
      </c>
      <c r="J13" s="141"/>
      <c r="K13" s="144"/>
      <c r="L13" s="137">
        <v>164</v>
      </c>
      <c r="M13" s="138"/>
      <c r="N13" s="141"/>
      <c r="O13" s="137">
        <v>473</v>
      </c>
      <c r="P13" s="132">
        <v>549</v>
      </c>
      <c r="Q13" s="32">
        <f t="shared" si="0"/>
        <v>1535</v>
      </c>
    </row>
    <row r="14" spans="1:17">
      <c r="A14" s="16">
        <v>13</v>
      </c>
      <c r="B14" s="23" t="s">
        <v>384</v>
      </c>
      <c r="C14" s="23">
        <v>1999</v>
      </c>
      <c r="D14" s="15" t="s">
        <v>594</v>
      </c>
      <c r="E14" s="132"/>
      <c r="F14" s="138"/>
      <c r="G14" s="141">
        <v>228.29040475516578</v>
      </c>
      <c r="H14" s="138">
        <v>236</v>
      </c>
      <c r="I14" s="137">
        <v>305</v>
      </c>
      <c r="J14" s="137"/>
      <c r="K14" s="144">
        <v>107</v>
      </c>
      <c r="L14" s="138">
        <v>0</v>
      </c>
      <c r="M14" s="137"/>
      <c r="N14" s="137"/>
      <c r="O14" s="137">
        <v>416</v>
      </c>
      <c r="P14" s="132">
        <v>160</v>
      </c>
      <c r="Q14" s="32">
        <f t="shared" si="0"/>
        <v>1452.2904047551658</v>
      </c>
    </row>
    <row r="15" spans="1:17">
      <c r="A15" s="16">
        <v>14</v>
      </c>
      <c r="B15" s="23" t="s">
        <v>270</v>
      </c>
      <c r="C15" s="23">
        <v>2000</v>
      </c>
      <c r="D15" s="23" t="s">
        <v>119</v>
      </c>
      <c r="E15" s="132">
        <v>290.80770655798437</v>
      </c>
      <c r="F15" s="138">
        <v>224</v>
      </c>
      <c r="G15" s="132">
        <v>173</v>
      </c>
      <c r="H15" s="141">
        <v>357</v>
      </c>
      <c r="I15" s="137"/>
      <c r="J15" s="137"/>
      <c r="K15" s="144">
        <v>234</v>
      </c>
      <c r="L15" s="134">
        <v>106</v>
      </c>
      <c r="M15" s="141"/>
      <c r="N15" s="137"/>
      <c r="O15" s="137">
        <v>128</v>
      </c>
      <c r="P15" s="132">
        <v>0</v>
      </c>
      <c r="Q15" s="32">
        <f>E15+F15+G15+H15+I15+J15+K15+L15+M15+N15+O15+P15-L15</f>
        <v>1406.8077065579844</v>
      </c>
    </row>
    <row r="16" spans="1:17">
      <c r="A16" s="16">
        <v>15</v>
      </c>
      <c r="B16" s="15" t="s">
        <v>516</v>
      </c>
      <c r="C16" s="15">
        <v>1999</v>
      </c>
      <c r="D16" s="15" t="s">
        <v>745</v>
      </c>
      <c r="E16" s="137"/>
      <c r="F16" s="137"/>
      <c r="G16" s="137"/>
      <c r="H16" s="137"/>
      <c r="I16" s="141">
        <v>106</v>
      </c>
      <c r="J16" s="137">
        <v>67</v>
      </c>
      <c r="K16" s="136">
        <v>183</v>
      </c>
      <c r="L16" s="137">
        <v>130</v>
      </c>
      <c r="M16" s="141"/>
      <c r="N16" s="137"/>
      <c r="O16" s="137">
        <v>448</v>
      </c>
      <c r="P16" s="132">
        <v>359</v>
      </c>
      <c r="Q16" s="32">
        <f>E16+F16+G16+H16+I16+J16+K16+L16+M16+N16+O16+P16</f>
        <v>1293</v>
      </c>
    </row>
    <row r="17" spans="1:17">
      <c r="A17" s="16">
        <v>16</v>
      </c>
      <c r="B17" s="23" t="s">
        <v>262</v>
      </c>
      <c r="C17" s="23">
        <v>1999</v>
      </c>
      <c r="D17" s="23" t="s">
        <v>263</v>
      </c>
      <c r="E17" s="132">
        <v>465.34759358288784</v>
      </c>
      <c r="F17" s="132">
        <v>380</v>
      </c>
      <c r="G17" s="138">
        <v>1</v>
      </c>
      <c r="H17" s="138">
        <v>435</v>
      </c>
      <c r="I17" s="138"/>
      <c r="J17" s="138"/>
      <c r="K17" s="144"/>
      <c r="L17" s="132"/>
      <c r="M17" s="132"/>
      <c r="N17" s="138"/>
      <c r="O17" s="132"/>
      <c r="P17" s="132"/>
      <c r="Q17" s="32">
        <f>E17+F17+G17+H17+I17+J17+K17+L17+M17+N17+O17+P17</f>
        <v>1281.3475935828878</v>
      </c>
    </row>
    <row r="18" spans="1:17">
      <c r="A18" s="16">
        <v>17</v>
      </c>
      <c r="B18" s="23" t="s">
        <v>283</v>
      </c>
      <c r="C18" s="23">
        <v>1999</v>
      </c>
      <c r="D18" s="23" t="s">
        <v>119</v>
      </c>
      <c r="E18" s="132">
        <v>0</v>
      </c>
      <c r="F18" s="138">
        <v>314</v>
      </c>
      <c r="G18" s="137">
        <v>0</v>
      </c>
      <c r="H18" s="138">
        <v>350</v>
      </c>
      <c r="I18" s="132">
        <v>97</v>
      </c>
      <c r="J18" s="132"/>
      <c r="K18" s="136">
        <v>0</v>
      </c>
      <c r="L18" s="137">
        <v>196</v>
      </c>
      <c r="M18" s="138"/>
      <c r="N18" s="137"/>
      <c r="O18" s="137">
        <v>0</v>
      </c>
      <c r="P18" s="132">
        <v>280</v>
      </c>
      <c r="Q18" s="32">
        <f>E18+F18+G18+H18+I18+J18+K18+L18+M18+N18+O18+P18</f>
        <v>1237</v>
      </c>
    </row>
    <row r="19" spans="1:17">
      <c r="A19" s="16">
        <v>18</v>
      </c>
      <c r="B19" s="23" t="s">
        <v>271</v>
      </c>
      <c r="C19" s="23">
        <v>1999</v>
      </c>
      <c r="D19" s="23" t="s">
        <v>124</v>
      </c>
      <c r="E19" s="132">
        <v>234.47368421052641</v>
      </c>
      <c r="F19" s="138">
        <v>0</v>
      </c>
      <c r="G19" s="146"/>
      <c r="H19" s="137"/>
      <c r="I19" s="137">
        <v>0</v>
      </c>
      <c r="J19" s="137"/>
      <c r="K19" s="148">
        <v>0</v>
      </c>
      <c r="L19" s="137"/>
      <c r="M19" s="137">
        <v>81</v>
      </c>
      <c r="N19" s="138">
        <v>149</v>
      </c>
      <c r="O19" s="137">
        <v>281</v>
      </c>
      <c r="P19" s="132">
        <v>406</v>
      </c>
      <c r="Q19" s="32">
        <f>E19+F19+G19+H19+I19+J19+K19+L19+M19+N19+O19+P19</f>
        <v>1151.4736842105265</v>
      </c>
    </row>
    <row r="20" spans="1:17">
      <c r="A20" s="16">
        <v>19</v>
      </c>
      <c r="B20" s="15" t="s">
        <v>701</v>
      </c>
      <c r="C20" s="15">
        <v>1999</v>
      </c>
      <c r="D20" s="15" t="s">
        <v>679</v>
      </c>
      <c r="E20" s="137"/>
      <c r="F20" s="137"/>
      <c r="G20" s="137"/>
      <c r="H20" s="146"/>
      <c r="I20" s="137"/>
      <c r="J20" s="137"/>
      <c r="K20" s="137"/>
      <c r="L20" s="137"/>
      <c r="M20" s="141">
        <v>0</v>
      </c>
      <c r="N20" s="137">
        <v>390</v>
      </c>
      <c r="O20" s="137">
        <v>349</v>
      </c>
      <c r="P20" s="132">
        <v>353</v>
      </c>
      <c r="Q20" s="32">
        <f>E20+F20+G20+H20+I20+J20+K20+L20+M20+N20+O20+P20</f>
        <v>1092</v>
      </c>
    </row>
    <row r="21" spans="1:17">
      <c r="A21" s="16">
        <v>20</v>
      </c>
      <c r="B21" s="23" t="s">
        <v>278</v>
      </c>
      <c r="C21" s="23">
        <v>1999</v>
      </c>
      <c r="D21" s="23" t="s">
        <v>119</v>
      </c>
      <c r="E21" s="140">
        <v>114.94103773584915</v>
      </c>
      <c r="F21" s="137">
        <v>127</v>
      </c>
      <c r="G21" s="140">
        <v>10</v>
      </c>
      <c r="H21" s="141">
        <v>173</v>
      </c>
      <c r="I21" s="137">
        <v>0</v>
      </c>
      <c r="J21" s="138"/>
      <c r="K21" s="139">
        <v>75</v>
      </c>
      <c r="L21" s="133">
        <v>0</v>
      </c>
      <c r="M21" s="134">
        <v>69</v>
      </c>
      <c r="N21" s="137">
        <v>339</v>
      </c>
      <c r="O21" s="137">
        <v>154</v>
      </c>
      <c r="P21" s="132">
        <v>249</v>
      </c>
      <c r="Q21" s="32">
        <f>E21+F21+G21+H21+I21+J21+K21+L21+M21+N21+O21+P21-G21-K21-M21-E21</f>
        <v>1041.9999999999998</v>
      </c>
    </row>
    <row r="22" spans="1:17">
      <c r="A22" s="16">
        <v>21</v>
      </c>
      <c r="B22" s="23" t="s">
        <v>28</v>
      </c>
      <c r="C22" s="23">
        <v>2000</v>
      </c>
      <c r="D22" s="23" t="s">
        <v>29</v>
      </c>
      <c r="E22" s="132">
        <v>233.36099585062246</v>
      </c>
      <c r="F22" s="138">
        <v>424</v>
      </c>
      <c r="G22" s="132"/>
      <c r="H22" s="137"/>
      <c r="I22" s="137">
        <v>116</v>
      </c>
      <c r="J22" s="141"/>
      <c r="K22" s="136"/>
      <c r="L22" s="137"/>
      <c r="M22" s="137"/>
      <c r="N22" s="137"/>
      <c r="O22" s="137">
        <v>0</v>
      </c>
      <c r="P22" s="132">
        <v>197</v>
      </c>
      <c r="Q22" s="32">
        <f t="shared" ref="Q22:Q53" si="1">E22+F22+G22+H22+I22+J22+K22+L22+M22+N22+O22+P22</f>
        <v>970.36099585062243</v>
      </c>
    </row>
    <row r="23" spans="1:17">
      <c r="A23" s="16">
        <v>22</v>
      </c>
      <c r="B23" s="15" t="s">
        <v>518</v>
      </c>
      <c r="C23" s="15">
        <v>1999</v>
      </c>
      <c r="D23" s="15" t="s">
        <v>745</v>
      </c>
      <c r="E23" s="137"/>
      <c r="F23" s="137"/>
      <c r="G23" s="137"/>
      <c r="H23" s="137"/>
      <c r="I23" s="141">
        <v>93</v>
      </c>
      <c r="J23" s="137">
        <v>0</v>
      </c>
      <c r="K23" s="144">
        <v>136</v>
      </c>
      <c r="L23" s="137">
        <v>153</v>
      </c>
      <c r="M23" s="137">
        <v>39</v>
      </c>
      <c r="N23" s="137">
        <v>147</v>
      </c>
      <c r="O23" s="137">
        <v>301</v>
      </c>
      <c r="P23" s="132">
        <v>0</v>
      </c>
      <c r="Q23" s="32">
        <f t="shared" si="1"/>
        <v>869</v>
      </c>
    </row>
    <row r="24" spans="1:17">
      <c r="A24" s="16">
        <v>23</v>
      </c>
      <c r="B24" s="23" t="s">
        <v>286</v>
      </c>
      <c r="C24" s="23">
        <v>1999</v>
      </c>
      <c r="D24" s="23" t="s">
        <v>149</v>
      </c>
      <c r="E24" s="132">
        <v>0</v>
      </c>
      <c r="F24" s="138">
        <v>395</v>
      </c>
      <c r="G24" s="145">
        <v>0</v>
      </c>
      <c r="H24" s="137">
        <v>383</v>
      </c>
      <c r="I24" s="137"/>
      <c r="J24" s="138"/>
      <c r="K24" s="142"/>
      <c r="L24" s="137"/>
      <c r="M24" s="137"/>
      <c r="N24" s="137"/>
      <c r="O24" s="137"/>
      <c r="P24" s="132"/>
      <c r="Q24" s="32">
        <f t="shared" si="1"/>
        <v>778</v>
      </c>
    </row>
    <row r="25" spans="1:17">
      <c r="A25" s="16">
        <v>24</v>
      </c>
      <c r="B25" s="23" t="s">
        <v>267</v>
      </c>
      <c r="C25" s="23">
        <v>1999</v>
      </c>
      <c r="D25" s="23" t="s">
        <v>149</v>
      </c>
      <c r="E25" s="132">
        <v>327.38122827346473</v>
      </c>
      <c r="F25" s="132">
        <v>437</v>
      </c>
      <c r="G25" s="137"/>
      <c r="H25" s="137"/>
      <c r="I25" s="137"/>
      <c r="J25" s="141"/>
      <c r="K25" s="144"/>
      <c r="L25" s="138"/>
      <c r="M25" s="138"/>
      <c r="N25" s="137"/>
      <c r="O25" s="137"/>
      <c r="P25" s="132"/>
      <c r="Q25" s="32">
        <f t="shared" si="1"/>
        <v>764.38122827346479</v>
      </c>
    </row>
    <row r="26" spans="1:17">
      <c r="A26" s="16">
        <v>25</v>
      </c>
      <c r="B26" s="23" t="s">
        <v>277</v>
      </c>
      <c r="C26" s="23">
        <v>1999</v>
      </c>
      <c r="D26" s="23" t="s">
        <v>43</v>
      </c>
      <c r="E26" s="141">
        <v>147.5169857936998</v>
      </c>
      <c r="F26" s="137">
        <v>320</v>
      </c>
      <c r="G26" s="141">
        <v>0</v>
      </c>
      <c r="H26" s="137">
        <v>288</v>
      </c>
      <c r="I26" s="137"/>
      <c r="J26" s="137"/>
      <c r="K26" s="144"/>
      <c r="L26" s="137"/>
      <c r="M26" s="132"/>
      <c r="N26" s="137"/>
      <c r="O26" s="137"/>
      <c r="P26" s="132"/>
      <c r="Q26" s="32">
        <f t="shared" si="1"/>
        <v>755.51698579369986</v>
      </c>
    </row>
    <row r="27" spans="1:17">
      <c r="A27" s="16">
        <v>26</v>
      </c>
      <c r="B27" s="23" t="s">
        <v>385</v>
      </c>
      <c r="C27" s="23">
        <v>1999</v>
      </c>
      <c r="D27" s="23" t="s">
        <v>363</v>
      </c>
      <c r="E27" s="137"/>
      <c r="F27" s="137"/>
      <c r="G27" s="141">
        <v>102.95633500357916</v>
      </c>
      <c r="H27" s="138">
        <v>234</v>
      </c>
      <c r="I27" s="132">
        <v>89</v>
      </c>
      <c r="J27" s="137"/>
      <c r="K27" s="136">
        <v>210</v>
      </c>
      <c r="L27" s="138">
        <v>108</v>
      </c>
      <c r="M27" s="141"/>
      <c r="N27" s="137"/>
      <c r="O27" s="137">
        <v>0</v>
      </c>
      <c r="P27" s="132">
        <v>0</v>
      </c>
      <c r="Q27" s="32">
        <f t="shared" si="1"/>
        <v>743.95633500357917</v>
      </c>
    </row>
    <row r="28" spans="1:17">
      <c r="A28" s="16">
        <v>27</v>
      </c>
      <c r="B28" s="23" t="s">
        <v>273</v>
      </c>
      <c r="C28" s="23">
        <v>1999</v>
      </c>
      <c r="D28" s="23" t="s">
        <v>27</v>
      </c>
      <c r="E28" s="132">
        <v>219.70768184908232</v>
      </c>
      <c r="F28" s="138">
        <v>487</v>
      </c>
      <c r="G28" s="132"/>
      <c r="H28" s="137"/>
      <c r="I28" s="138">
        <v>0</v>
      </c>
      <c r="J28" s="138"/>
      <c r="K28" s="142"/>
      <c r="L28" s="137"/>
      <c r="M28" s="132"/>
      <c r="N28" s="137"/>
      <c r="O28" s="137"/>
      <c r="P28" s="132"/>
      <c r="Q28" s="32">
        <f t="shared" si="1"/>
        <v>706.70768184908229</v>
      </c>
    </row>
    <row r="29" spans="1:17">
      <c r="A29" s="16">
        <v>28</v>
      </c>
      <c r="B29" s="23" t="s">
        <v>264</v>
      </c>
      <c r="C29" s="23">
        <v>1999</v>
      </c>
      <c r="D29" s="23" t="s">
        <v>124</v>
      </c>
      <c r="E29" s="132">
        <v>450.34255599472982</v>
      </c>
      <c r="F29" s="138">
        <v>0</v>
      </c>
      <c r="G29" s="146"/>
      <c r="H29" s="137"/>
      <c r="I29" s="137">
        <v>2</v>
      </c>
      <c r="J29" s="138"/>
      <c r="K29" s="142"/>
      <c r="L29" s="137"/>
      <c r="M29" s="137">
        <v>0</v>
      </c>
      <c r="N29" s="137">
        <v>0</v>
      </c>
      <c r="O29" s="137">
        <v>0</v>
      </c>
      <c r="P29" s="132">
        <v>234</v>
      </c>
      <c r="Q29" s="32">
        <f t="shared" si="1"/>
        <v>686.34255599472976</v>
      </c>
    </row>
    <row r="30" spans="1:17">
      <c r="A30" s="16">
        <v>29</v>
      </c>
      <c r="B30" s="15" t="s">
        <v>820</v>
      </c>
      <c r="C30" s="15">
        <v>1999</v>
      </c>
      <c r="D30" s="15" t="s">
        <v>591</v>
      </c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41">
        <v>246.3928967813541</v>
      </c>
      <c r="P30" s="137">
        <v>427</v>
      </c>
      <c r="Q30" s="32">
        <f t="shared" si="1"/>
        <v>673.39289678135412</v>
      </c>
    </row>
    <row r="31" spans="1:17">
      <c r="A31" s="16">
        <v>30</v>
      </c>
      <c r="B31" s="23" t="s">
        <v>400</v>
      </c>
      <c r="C31" s="23">
        <v>1999</v>
      </c>
      <c r="D31" s="23" t="s">
        <v>138</v>
      </c>
      <c r="E31" s="137"/>
      <c r="F31" s="137"/>
      <c r="G31" s="132">
        <v>0</v>
      </c>
      <c r="H31" s="137">
        <v>406</v>
      </c>
      <c r="I31" s="141">
        <v>121</v>
      </c>
      <c r="J31" s="137"/>
      <c r="K31" s="144"/>
      <c r="L31" s="137"/>
      <c r="M31" s="132">
        <v>0</v>
      </c>
      <c r="N31" s="138"/>
      <c r="O31" s="137">
        <v>105</v>
      </c>
      <c r="P31" s="132">
        <v>0</v>
      </c>
      <c r="Q31" s="32">
        <f t="shared" si="1"/>
        <v>632</v>
      </c>
    </row>
    <row r="32" spans="1:17">
      <c r="A32" s="16">
        <v>31</v>
      </c>
      <c r="B32" s="23" t="s">
        <v>276</v>
      </c>
      <c r="C32" s="23">
        <v>1999</v>
      </c>
      <c r="D32" s="23" t="s">
        <v>27</v>
      </c>
      <c r="E32" s="132">
        <v>189.25490196078439</v>
      </c>
      <c r="F32" s="138">
        <v>333</v>
      </c>
      <c r="G32" s="146"/>
      <c r="H32" s="137"/>
      <c r="I32" s="137">
        <v>9</v>
      </c>
      <c r="J32" s="141"/>
      <c r="K32" s="144"/>
      <c r="L32" s="137"/>
      <c r="M32" s="137"/>
      <c r="N32" s="137"/>
      <c r="O32" s="137"/>
      <c r="P32" s="132"/>
      <c r="Q32" s="32">
        <f t="shared" si="1"/>
        <v>531.25490196078442</v>
      </c>
    </row>
    <row r="33" spans="1:17">
      <c r="A33" s="16">
        <v>32</v>
      </c>
      <c r="B33" s="23" t="s">
        <v>321</v>
      </c>
      <c r="C33" s="23">
        <v>1999</v>
      </c>
      <c r="D33" s="23" t="s">
        <v>370</v>
      </c>
      <c r="E33" s="137"/>
      <c r="F33" s="137"/>
      <c r="G33" s="141">
        <v>0</v>
      </c>
      <c r="H33" s="141">
        <v>364</v>
      </c>
      <c r="I33" s="141"/>
      <c r="J33" s="137"/>
      <c r="K33" s="144"/>
      <c r="L33" s="137"/>
      <c r="M33" s="137"/>
      <c r="N33" s="141"/>
      <c r="O33" s="137">
        <v>163</v>
      </c>
      <c r="P33" s="132">
        <v>0</v>
      </c>
      <c r="Q33" s="32">
        <f t="shared" si="1"/>
        <v>527</v>
      </c>
    </row>
    <row r="34" spans="1:17">
      <c r="A34" s="16">
        <v>33</v>
      </c>
      <c r="B34" s="23" t="s">
        <v>34</v>
      </c>
      <c r="C34" s="23">
        <v>2000</v>
      </c>
      <c r="D34" s="23" t="s">
        <v>27</v>
      </c>
      <c r="E34" s="141">
        <v>170.61842524705122</v>
      </c>
      <c r="F34" s="137">
        <v>350</v>
      </c>
      <c r="G34" s="141"/>
      <c r="H34" s="138"/>
      <c r="I34" s="137">
        <v>0</v>
      </c>
      <c r="J34" s="137"/>
      <c r="K34" s="149">
        <v>0</v>
      </c>
      <c r="L34" s="137"/>
      <c r="M34" s="137"/>
      <c r="N34" s="137"/>
      <c r="O34" s="137"/>
      <c r="P34" s="132"/>
      <c r="Q34" s="32">
        <f t="shared" si="1"/>
        <v>520.61842524705116</v>
      </c>
    </row>
    <row r="35" spans="1:17">
      <c r="A35" s="16">
        <v>34</v>
      </c>
      <c r="B35" s="23" t="s">
        <v>123</v>
      </c>
      <c r="C35" s="23">
        <v>2000</v>
      </c>
      <c r="D35" s="23" t="s">
        <v>139</v>
      </c>
      <c r="E35" s="141">
        <v>131.06216053108022</v>
      </c>
      <c r="F35" s="137">
        <v>362</v>
      </c>
      <c r="G35" s="141"/>
      <c r="H35" s="137"/>
      <c r="I35" s="137"/>
      <c r="J35" s="137"/>
      <c r="K35" s="144"/>
      <c r="L35" s="137"/>
      <c r="M35" s="137"/>
      <c r="N35" s="137"/>
      <c r="O35" s="137"/>
      <c r="P35" s="132"/>
      <c r="Q35" s="32">
        <f t="shared" si="1"/>
        <v>493.06216053108022</v>
      </c>
    </row>
    <row r="36" spans="1:17">
      <c r="A36" s="16">
        <v>35</v>
      </c>
      <c r="B36" s="23" t="s">
        <v>403</v>
      </c>
      <c r="C36" s="23">
        <v>1999</v>
      </c>
      <c r="D36" s="23" t="s">
        <v>404</v>
      </c>
      <c r="E36" s="137"/>
      <c r="F36" s="137"/>
      <c r="G36" s="141">
        <v>0</v>
      </c>
      <c r="H36" s="137">
        <v>148</v>
      </c>
      <c r="I36" s="137"/>
      <c r="J36" s="137"/>
      <c r="K36" s="144"/>
      <c r="L36" s="138"/>
      <c r="M36" s="132"/>
      <c r="N36" s="138"/>
      <c r="O36" s="132">
        <v>0</v>
      </c>
      <c r="P36" s="132">
        <v>342</v>
      </c>
      <c r="Q36" s="32">
        <f t="shared" si="1"/>
        <v>490</v>
      </c>
    </row>
    <row r="37" spans="1:17">
      <c r="A37" s="16">
        <v>36</v>
      </c>
      <c r="B37" s="23" t="s">
        <v>279</v>
      </c>
      <c r="C37" s="23">
        <v>1999</v>
      </c>
      <c r="D37" s="23" t="s">
        <v>179</v>
      </c>
      <c r="E37" s="132">
        <v>95.13598625823073</v>
      </c>
      <c r="F37" s="138">
        <v>377</v>
      </c>
      <c r="G37" s="146"/>
      <c r="H37" s="137"/>
      <c r="I37" s="132"/>
      <c r="J37" s="138"/>
      <c r="K37" s="144"/>
      <c r="L37" s="137"/>
      <c r="M37" s="137"/>
      <c r="N37" s="137"/>
      <c r="O37" s="137"/>
      <c r="P37" s="132"/>
      <c r="Q37" s="32">
        <f t="shared" si="1"/>
        <v>472.13598625823073</v>
      </c>
    </row>
    <row r="38" spans="1:17">
      <c r="A38" s="16">
        <v>37</v>
      </c>
      <c r="B38" s="15" t="s">
        <v>639</v>
      </c>
      <c r="C38" s="15">
        <v>2000</v>
      </c>
      <c r="D38" s="15" t="s">
        <v>681</v>
      </c>
      <c r="E38" s="137"/>
      <c r="F38" s="137"/>
      <c r="G38" s="146"/>
      <c r="H38" s="137"/>
      <c r="I38" s="137"/>
      <c r="J38" s="137"/>
      <c r="K38" s="141">
        <v>70.637119113573462</v>
      </c>
      <c r="L38" s="137"/>
      <c r="M38" s="137">
        <v>0</v>
      </c>
      <c r="N38" s="137">
        <v>265</v>
      </c>
      <c r="O38" s="138">
        <v>130</v>
      </c>
      <c r="P38" s="132">
        <v>0</v>
      </c>
      <c r="Q38" s="32">
        <f t="shared" si="1"/>
        <v>465.63711911357348</v>
      </c>
    </row>
    <row r="39" spans="1:17">
      <c r="A39" s="16">
        <v>38</v>
      </c>
      <c r="B39" s="15" t="s">
        <v>821</v>
      </c>
      <c r="C39" s="15">
        <v>1999</v>
      </c>
      <c r="D39" s="15" t="s">
        <v>725</v>
      </c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41">
        <v>171.47192716236725</v>
      </c>
      <c r="P39" s="137">
        <v>283</v>
      </c>
      <c r="Q39" s="32">
        <f t="shared" si="1"/>
        <v>454.47192716236725</v>
      </c>
    </row>
    <row r="40" spans="1:17">
      <c r="A40" s="16">
        <v>39</v>
      </c>
      <c r="B40" s="23" t="s">
        <v>291</v>
      </c>
      <c r="C40" s="23">
        <v>2000</v>
      </c>
      <c r="D40" s="23" t="s">
        <v>136</v>
      </c>
      <c r="E40" s="141">
        <v>0</v>
      </c>
      <c r="F40" s="137">
        <v>235</v>
      </c>
      <c r="G40" s="138">
        <v>80</v>
      </c>
      <c r="H40" s="141">
        <v>0</v>
      </c>
      <c r="I40" s="141">
        <v>0</v>
      </c>
      <c r="J40" s="137"/>
      <c r="K40" s="142">
        <v>102</v>
      </c>
      <c r="L40" s="138">
        <v>5</v>
      </c>
      <c r="M40" s="137"/>
      <c r="N40" s="137"/>
      <c r="O40" s="137"/>
      <c r="P40" s="132"/>
      <c r="Q40" s="32">
        <f t="shared" si="1"/>
        <v>422</v>
      </c>
    </row>
    <row r="41" spans="1:17">
      <c r="A41" s="16">
        <v>40</v>
      </c>
      <c r="B41" s="15" t="s">
        <v>585</v>
      </c>
      <c r="C41" s="15">
        <v>2000</v>
      </c>
      <c r="D41" s="15" t="s">
        <v>592</v>
      </c>
      <c r="E41" s="137"/>
      <c r="F41" s="137"/>
      <c r="G41" s="137"/>
      <c r="H41" s="137"/>
      <c r="I41" s="137"/>
      <c r="J41" s="137">
        <v>0</v>
      </c>
      <c r="K41" s="141">
        <v>0</v>
      </c>
      <c r="L41" s="137">
        <v>0</v>
      </c>
      <c r="M41" s="137">
        <v>0</v>
      </c>
      <c r="N41" s="137">
        <v>154</v>
      </c>
      <c r="O41" s="137">
        <v>228</v>
      </c>
      <c r="P41" s="132">
        <v>30</v>
      </c>
      <c r="Q41" s="32">
        <f t="shared" si="1"/>
        <v>412</v>
      </c>
    </row>
    <row r="42" spans="1:17">
      <c r="A42" s="16">
        <v>41</v>
      </c>
      <c r="B42" s="23" t="s">
        <v>30</v>
      </c>
      <c r="C42" s="23">
        <v>2000</v>
      </c>
      <c r="D42" s="23" t="s">
        <v>29</v>
      </c>
      <c r="E42" s="141">
        <v>116.56028368794334</v>
      </c>
      <c r="F42" s="137">
        <v>286</v>
      </c>
      <c r="G42" s="137"/>
      <c r="H42" s="138"/>
      <c r="I42" s="132"/>
      <c r="J42" s="137"/>
      <c r="K42" s="144"/>
      <c r="L42" s="137"/>
      <c r="M42" s="141"/>
      <c r="N42" s="141"/>
      <c r="O42" s="137"/>
      <c r="P42" s="132"/>
      <c r="Q42" s="32">
        <f t="shared" si="1"/>
        <v>402.56028368794335</v>
      </c>
    </row>
    <row r="43" spans="1:17">
      <c r="A43" s="16">
        <v>42</v>
      </c>
      <c r="B43" s="23" t="s">
        <v>320</v>
      </c>
      <c r="C43" s="23">
        <v>1999</v>
      </c>
      <c r="D43" s="23" t="s">
        <v>315</v>
      </c>
      <c r="E43" s="132"/>
      <c r="F43" s="132">
        <v>284.63414634146346</v>
      </c>
      <c r="G43" s="145">
        <v>0</v>
      </c>
      <c r="H43" s="141">
        <v>101</v>
      </c>
      <c r="I43" s="137"/>
      <c r="J43" s="137"/>
      <c r="K43" s="144"/>
      <c r="L43" s="138"/>
      <c r="M43" s="137"/>
      <c r="N43" s="137"/>
      <c r="O43" s="137"/>
      <c r="P43" s="132"/>
      <c r="Q43" s="32">
        <f t="shared" si="1"/>
        <v>385.63414634146346</v>
      </c>
    </row>
    <row r="44" spans="1:17">
      <c r="A44" s="16">
        <v>43</v>
      </c>
      <c r="B44" s="23" t="s">
        <v>268</v>
      </c>
      <c r="C44" s="23">
        <v>1999</v>
      </c>
      <c r="D44" s="23" t="s">
        <v>27</v>
      </c>
      <c r="E44" s="132">
        <v>296.26398210290836</v>
      </c>
      <c r="F44" s="138">
        <v>57</v>
      </c>
      <c r="G44" s="146"/>
      <c r="H44" s="137"/>
      <c r="I44" s="137">
        <v>0</v>
      </c>
      <c r="J44" s="137"/>
      <c r="K44" s="144"/>
      <c r="L44" s="138"/>
      <c r="M44" s="137"/>
      <c r="N44" s="137"/>
      <c r="O44" s="137"/>
      <c r="P44" s="132"/>
      <c r="Q44" s="32">
        <f t="shared" si="1"/>
        <v>353.26398210290836</v>
      </c>
    </row>
    <row r="45" spans="1:17">
      <c r="A45" s="16">
        <v>44</v>
      </c>
      <c r="B45" s="23" t="s">
        <v>402</v>
      </c>
      <c r="C45" s="23">
        <v>2000</v>
      </c>
      <c r="D45" s="23" t="s">
        <v>370</v>
      </c>
      <c r="E45" s="137"/>
      <c r="F45" s="137"/>
      <c r="G45" s="132">
        <v>0</v>
      </c>
      <c r="H45" s="137">
        <v>306</v>
      </c>
      <c r="I45" s="137"/>
      <c r="J45" s="137"/>
      <c r="K45" s="149"/>
      <c r="L45" s="138"/>
      <c r="M45" s="137"/>
      <c r="N45" s="137"/>
      <c r="O45" s="137">
        <v>0</v>
      </c>
      <c r="P45" s="132">
        <v>37</v>
      </c>
      <c r="Q45" s="32">
        <f t="shared" si="1"/>
        <v>343</v>
      </c>
    </row>
    <row r="46" spans="1:17">
      <c r="A46" s="16">
        <v>45</v>
      </c>
      <c r="B46" s="23" t="s">
        <v>387</v>
      </c>
      <c r="C46" s="23">
        <v>1999</v>
      </c>
      <c r="D46" s="23" t="s">
        <v>138</v>
      </c>
      <c r="E46" s="137"/>
      <c r="F46" s="137"/>
      <c r="G46" s="141">
        <v>81.202955437543366</v>
      </c>
      <c r="H46" s="137">
        <v>207</v>
      </c>
      <c r="I46" s="137">
        <v>23</v>
      </c>
      <c r="J46" s="137">
        <v>30</v>
      </c>
      <c r="K46" s="144"/>
      <c r="L46" s="137"/>
      <c r="M46" s="137"/>
      <c r="N46" s="137"/>
      <c r="O46" s="137"/>
      <c r="P46" s="132"/>
      <c r="Q46" s="32">
        <f t="shared" si="1"/>
        <v>341.20295543754338</v>
      </c>
    </row>
    <row r="47" spans="1:17">
      <c r="A47" s="16">
        <v>46</v>
      </c>
      <c r="B47" s="23" t="s">
        <v>389</v>
      </c>
      <c r="C47" s="23">
        <v>1999</v>
      </c>
      <c r="D47" s="23" t="s">
        <v>367</v>
      </c>
      <c r="E47" s="137"/>
      <c r="F47" s="141"/>
      <c r="G47" s="141">
        <v>0</v>
      </c>
      <c r="H47" s="138">
        <v>85</v>
      </c>
      <c r="I47" s="132">
        <v>10</v>
      </c>
      <c r="J47" s="137">
        <v>74</v>
      </c>
      <c r="K47" s="136"/>
      <c r="L47" s="138"/>
      <c r="M47" s="141">
        <v>132</v>
      </c>
      <c r="N47" s="141">
        <v>32</v>
      </c>
      <c r="O47" s="137"/>
      <c r="P47" s="132"/>
      <c r="Q47" s="32">
        <f t="shared" si="1"/>
        <v>333</v>
      </c>
    </row>
    <row r="48" spans="1:17">
      <c r="A48" s="16">
        <v>47</v>
      </c>
      <c r="B48" s="23" t="s">
        <v>398</v>
      </c>
      <c r="C48" s="23">
        <v>1999</v>
      </c>
      <c r="D48" s="23" t="s">
        <v>370</v>
      </c>
      <c r="E48" s="137"/>
      <c r="F48" s="137"/>
      <c r="G48" s="141">
        <v>0</v>
      </c>
      <c r="H48" s="138">
        <v>16</v>
      </c>
      <c r="I48" s="132"/>
      <c r="J48" s="137"/>
      <c r="K48" s="136">
        <v>0</v>
      </c>
      <c r="L48" s="137"/>
      <c r="M48" s="137"/>
      <c r="N48" s="137"/>
      <c r="O48" s="137">
        <v>102</v>
      </c>
      <c r="P48" s="132">
        <v>209</v>
      </c>
      <c r="Q48" s="32">
        <f t="shared" si="1"/>
        <v>327</v>
      </c>
    </row>
    <row r="49" spans="1:17">
      <c r="A49" s="16">
        <v>48</v>
      </c>
      <c r="B49" s="23" t="s">
        <v>390</v>
      </c>
      <c r="C49" s="23">
        <v>1999</v>
      </c>
      <c r="D49" s="23" t="s">
        <v>370</v>
      </c>
      <c r="E49" s="137"/>
      <c r="F49" s="137"/>
      <c r="G49" s="132">
        <v>0</v>
      </c>
      <c r="H49" s="137">
        <v>307</v>
      </c>
      <c r="I49" s="137"/>
      <c r="J49" s="141"/>
      <c r="K49" s="136"/>
      <c r="L49" s="137"/>
      <c r="M49" s="137"/>
      <c r="N49" s="137"/>
      <c r="O49" s="137"/>
      <c r="P49" s="132"/>
      <c r="Q49" s="32">
        <f t="shared" si="1"/>
        <v>307</v>
      </c>
    </row>
    <row r="50" spans="1:17">
      <c r="A50" s="16">
        <v>49</v>
      </c>
      <c r="B50" s="23" t="s">
        <v>388</v>
      </c>
      <c r="C50" s="23">
        <v>2000</v>
      </c>
      <c r="D50" s="23" t="s">
        <v>380</v>
      </c>
      <c r="E50" s="137"/>
      <c r="F50" s="137"/>
      <c r="G50" s="141">
        <v>46.741745025147665</v>
      </c>
      <c r="H50" s="141">
        <v>248</v>
      </c>
      <c r="I50" s="137"/>
      <c r="J50" s="138"/>
      <c r="K50" s="142"/>
      <c r="L50" s="137"/>
      <c r="M50" s="132"/>
      <c r="N50" s="137"/>
      <c r="O50" s="137"/>
      <c r="P50" s="132"/>
      <c r="Q50" s="32">
        <f t="shared" si="1"/>
        <v>294.74174502514768</v>
      </c>
    </row>
    <row r="51" spans="1:17">
      <c r="A51" s="16">
        <v>50</v>
      </c>
      <c r="B51" s="15" t="s">
        <v>702</v>
      </c>
      <c r="C51" s="15">
        <v>2000</v>
      </c>
      <c r="D51" s="15" t="s">
        <v>686</v>
      </c>
      <c r="E51" s="137"/>
      <c r="F51" s="137"/>
      <c r="G51" s="137"/>
      <c r="H51" s="146"/>
      <c r="I51" s="137"/>
      <c r="J51" s="137"/>
      <c r="K51" s="137"/>
      <c r="L51" s="137"/>
      <c r="M51" s="141">
        <v>0</v>
      </c>
      <c r="N51" s="137">
        <v>282</v>
      </c>
      <c r="O51" s="137"/>
      <c r="P51" s="137"/>
      <c r="Q51" s="32">
        <f t="shared" si="1"/>
        <v>282</v>
      </c>
    </row>
    <row r="52" spans="1:17">
      <c r="A52" s="16">
        <v>51</v>
      </c>
      <c r="B52" s="15" t="s">
        <v>703</v>
      </c>
      <c r="C52" s="15">
        <v>2000</v>
      </c>
      <c r="D52" s="15" t="s">
        <v>686</v>
      </c>
      <c r="E52" s="137"/>
      <c r="F52" s="137"/>
      <c r="G52" s="137"/>
      <c r="H52" s="146"/>
      <c r="I52" s="137"/>
      <c r="J52" s="137"/>
      <c r="K52" s="137"/>
      <c r="L52" s="137"/>
      <c r="M52" s="137">
        <v>0</v>
      </c>
      <c r="N52" s="137">
        <v>258</v>
      </c>
      <c r="O52" s="137"/>
      <c r="P52" s="137"/>
      <c r="Q52" s="32">
        <f t="shared" si="1"/>
        <v>258</v>
      </c>
    </row>
    <row r="53" spans="1:17">
      <c r="A53" s="16">
        <v>52</v>
      </c>
      <c r="B53" s="23" t="s">
        <v>401</v>
      </c>
      <c r="C53" s="23">
        <v>1999</v>
      </c>
      <c r="D53" s="23" t="s">
        <v>354</v>
      </c>
      <c r="E53" s="137"/>
      <c r="F53" s="137"/>
      <c r="G53" s="141">
        <v>0</v>
      </c>
      <c r="H53" s="137">
        <v>249</v>
      </c>
      <c r="I53" s="141"/>
      <c r="J53" s="137"/>
      <c r="K53" s="136">
        <v>0</v>
      </c>
      <c r="L53" s="137"/>
      <c r="M53" s="132"/>
      <c r="N53" s="137"/>
      <c r="O53" s="137"/>
      <c r="P53" s="132"/>
      <c r="Q53" s="32">
        <f t="shared" si="1"/>
        <v>249</v>
      </c>
    </row>
    <row r="54" spans="1:17">
      <c r="A54" s="16">
        <v>53</v>
      </c>
      <c r="B54" s="23" t="s">
        <v>321</v>
      </c>
      <c r="C54" s="23">
        <v>2000</v>
      </c>
      <c r="D54" s="23" t="s">
        <v>124</v>
      </c>
      <c r="E54" s="132"/>
      <c r="F54" s="132">
        <v>237.96116504854371</v>
      </c>
      <c r="G54" s="137"/>
      <c r="H54" s="141"/>
      <c r="I54" s="132"/>
      <c r="J54" s="137"/>
      <c r="K54" s="144"/>
      <c r="L54" s="137"/>
      <c r="M54" s="137"/>
      <c r="N54" s="137"/>
      <c r="O54" s="137"/>
      <c r="P54" s="132"/>
      <c r="Q54" s="32">
        <f t="shared" ref="Q54:Q85" si="2">E54+F54+G54+H54+I54+J54+K54+L54+M54+N54+O54+P54</f>
        <v>237.96116504854371</v>
      </c>
    </row>
    <row r="55" spans="1:17">
      <c r="A55" s="16">
        <v>54</v>
      </c>
      <c r="B55" s="23" t="s">
        <v>467</v>
      </c>
      <c r="C55" s="23">
        <v>2000</v>
      </c>
      <c r="D55" s="23" t="s">
        <v>354</v>
      </c>
      <c r="E55" s="137"/>
      <c r="F55" s="137"/>
      <c r="G55" s="137"/>
      <c r="H55" s="141">
        <v>237.8925619834711</v>
      </c>
      <c r="I55" s="141"/>
      <c r="J55" s="141"/>
      <c r="K55" s="142"/>
      <c r="L55" s="137"/>
      <c r="M55" s="137"/>
      <c r="N55" s="138"/>
      <c r="O55" s="137"/>
      <c r="P55" s="132"/>
      <c r="Q55" s="32">
        <f t="shared" si="2"/>
        <v>237.8925619834711</v>
      </c>
    </row>
    <row r="56" spans="1:17">
      <c r="A56" s="16">
        <v>55</v>
      </c>
      <c r="B56" s="15" t="s">
        <v>642</v>
      </c>
      <c r="C56" s="15">
        <v>1999</v>
      </c>
      <c r="D56" s="15" t="s">
        <v>595</v>
      </c>
      <c r="E56" s="137"/>
      <c r="F56" s="137"/>
      <c r="G56" s="146"/>
      <c r="H56" s="137"/>
      <c r="I56" s="137"/>
      <c r="J56" s="137"/>
      <c r="K56" s="141">
        <v>0</v>
      </c>
      <c r="L56" s="137">
        <v>0</v>
      </c>
      <c r="M56" s="137">
        <v>0</v>
      </c>
      <c r="N56" s="138">
        <v>68</v>
      </c>
      <c r="O56" s="141">
        <v>0</v>
      </c>
      <c r="P56" s="132">
        <v>158</v>
      </c>
      <c r="Q56" s="32">
        <f t="shared" si="2"/>
        <v>226</v>
      </c>
    </row>
    <row r="57" spans="1:17">
      <c r="A57" s="16">
        <v>56</v>
      </c>
      <c r="B57" s="23" t="s">
        <v>396</v>
      </c>
      <c r="C57" s="23">
        <v>2000</v>
      </c>
      <c r="D57" s="23" t="s">
        <v>138</v>
      </c>
      <c r="E57" s="137"/>
      <c r="F57" s="137"/>
      <c r="G57" s="141">
        <v>0</v>
      </c>
      <c r="H57" s="141">
        <v>0</v>
      </c>
      <c r="I57" s="137">
        <v>0</v>
      </c>
      <c r="J57" s="137">
        <v>0</v>
      </c>
      <c r="K57" s="144">
        <v>0</v>
      </c>
      <c r="L57" s="137">
        <v>0</v>
      </c>
      <c r="M57" s="132">
        <v>0</v>
      </c>
      <c r="N57" s="137"/>
      <c r="O57" s="137">
        <v>210</v>
      </c>
      <c r="P57" s="132">
        <v>0</v>
      </c>
      <c r="Q57" s="32">
        <f t="shared" si="2"/>
        <v>210</v>
      </c>
    </row>
    <row r="58" spans="1:17">
      <c r="A58" s="16">
        <v>57</v>
      </c>
      <c r="B58" s="15" t="s">
        <v>519</v>
      </c>
      <c r="C58" s="15">
        <v>2000</v>
      </c>
      <c r="D58" s="15" t="s">
        <v>499</v>
      </c>
      <c r="E58" s="137"/>
      <c r="F58" s="137"/>
      <c r="G58" s="137"/>
      <c r="H58" s="137"/>
      <c r="I58" s="141">
        <v>41</v>
      </c>
      <c r="J58" s="137">
        <v>0</v>
      </c>
      <c r="K58" s="144">
        <v>0</v>
      </c>
      <c r="L58" s="137">
        <v>161</v>
      </c>
      <c r="M58" s="132"/>
      <c r="N58" s="137"/>
      <c r="O58" s="137"/>
      <c r="P58" s="132"/>
      <c r="Q58" s="32">
        <f t="shared" si="2"/>
        <v>202</v>
      </c>
    </row>
    <row r="59" spans="1:17">
      <c r="A59" s="16">
        <v>58</v>
      </c>
      <c r="B59" s="23" t="s">
        <v>275</v>
      </c>
      <c r="C59" s="23">
        <v>1999</v>
      </c>
      <c r="D59" s="23" t="s">
        <v>124</v>
      </c>
      <c r="E59" s="132">
        <v>201.35458167330671</v>
      </c>
      <c r="F59" s="138">
        <v>0</v>
      </c>
      <c r="G59" s="137"/>
      <c r="H59" s="137"/>
      <c r="I59" s="141"/>
      <c r="J59" s="137"/>
      <c r="K59" s="144">
        <v>0</v>
      </c>
      <c r="L59" s="137"/>
      <c r="M59" s="137"/>
      <c r="N59" s="137"/>
      <c r="O59" s="137"/>
      <c r="P59" s="132"/>
      <c r="Q59" s="32">
        <f t="shared" si="2"/>
        <v>201.35458167330671</v>
      </c>
    </row>
    <row r="60" spans="1:17">
      <c r="A60" s="16">
        <v>59</v>
      </c>
      <c r="B60" s="15" t="s">
        <v>582</v>
      </c>
      <c r="C60" s="15">
        <v>1999</v>
      </c>
      <c r="D60" s="15" t="s">
        <v>574</v>
      </c>
      <c r="E60" s="137"/>
      <c r="F60" s="137"/>
      <c r="G60" s="137"/>
      <c r="H60" s="137"/>
      <c r="I60" s="137"/>
      <c r="J60" s="141">
        <v>23.084643693542883</v>
      </c>
      <c r="K60" s="137"/>
      <c r="L60" s="137">
        <v>0</v>
      </c>
      <c r="M60" s="132"/>
      <c r="N60" s="137"/>
      <c r="O60" s="138">
        <v>0</v>
      </c>
      <c r="P60" s="132">
        <v>177</v>
      </c>
      <c r="Q60" s="32">
        <f t="shared" si="2"/>
        <v>200.08464369354289</v>
      </c>
    </row>
    <row r="61" spans="1:17">
      <c r="A61" s="16">
        <v>60</v>
      </c>
      <c r="B61" s="15" t="s">
        <v>824</v>
      </c>
      <c r="C61" s="15">
        <v>1999</v>
      </c>
      <c r="D61" s="15" t="s">
        <v>728</v>
      </c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41">
        <v>0</v>
      </c>
      <c r="P61" s="137">
        <v>189</v>
      </c>
      <c r="Q61" s="32">
        <f t="shared" si="2"/>
        <v>189</v>
      </c>
    </row>
    <row r="62" spans="1:17">
      <c r="A62" s="16">
        <v>61</v>
      </c>
      <c r="B62" s="15" t="s">
        <v>823</v>
      </c>
      <c r="C62" s="15">
        <v>1999</v>
      </c>
      <c r="D62" s="15" t="s">
        <v>184</v>
      </c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41">
        <v>39.765100671140807</v>
      </c>
      <c r="P62" s="137">
        <v>140</v>
      </c>
      <c r="Q62" s="32">
        <f t="shared" si="2"/>
        <v>179.7651006711408</v>
      </c>
    </row>
    <row r="63" spans="1:17">
      <c r="A63" s="16">
        <v>62</v>
      </c>
      <c r="B63" s="15" t="s">
        <v>636</v>
      </c>
      <c r="C63" s="15">
        <v>1999</v>
      </c>
      <c r="D63" s="15" t="s">
        <v>595</v>
      </c>
      <c r="E63" s="137"/>
      <c r="F63" s="137"/>
      <c r="G63" s="137"/>
      <c r="H63" s="137"/>
      <c r="I63" s="137"/>
      <c r="J63" s="137"/>
      <c r="K63" s="141">
        <v>172.86512370311246</v>
      </c>
      <c r="L63" s="137"/>
      <c r="M63" s="137"/>
      <c r="N63" s="137"/>
      <c r="O63" s="137"/>
      <c r="P63" s="132"/>
      <c r="Q63" s="32">
        <f t="shared" si="2"/>
        <v>172.86512370311246</v>
      </c>
    </row>
    <row r="64" spans="1:17">
      <c r="A64" s="16">
        <v>63</v>
      </c>
      <c r="B64" s="23" t="s">
        <v>322</v>
      </c>
      <c r="C64" s="23">
        <v>2000</v>
      </c>
      <c r="D64" s="23" t="s">
        <v>229</v>
      </c>
      <c r="E64" s="137"/>
      <c r="F64" s="141">
        <v>160.00000000000011</v>
      </c>
      <c r="G64" s="141"/>
      <c r="H64" s="137"/>
      <c r="I64" s="137"/>
      <c r="J64" s="138"/>
      <c r="K64" s="136"/>
      <c r="L64" s="137"/>
      <c r="M64" s="141"/>
      <c r="N64" s="137"/>
      <c r="O64" s="137"/>
      <c r="P64" s="132"/>
      <c r="Q64" s="32">
        <f t="shared" si="2"/>
        <v>160.00000000000011</v>
      </c>
    </row>
    <row r="65" spans="1:17">
      <c r="A65" s="16">
        <v>64</v>
      </c>
      <c r="B65" s="15" t="s">
        <v>638</v>
      </c>
      <c r="C65" s="15">
        <v>2000</v>
      </c>
      <c r="D65" s="15" t="s">
        <v>589</v>
      </c>
      <c r="E65" s="137"/>
      <c r="F65" s="137"/>
      <c r="G65" s="146"/>
      <c r="H65" s="137"/>
      <c r="I65" s="137"/>
      <c r="J65" s="137"/>
      <c r="K65" s="141">
        <v>78.626489138051838</v>
      </c>
      <c r="L65" s="137">
        <v>80</v>
      </c>
      <c r="M65" s="137"/>
      <c r="N65" s="137"/>
      <c r="O65" s="137"/>
      <c r="P65" s="132"/>
      <c r="Q65" s="32">
        <f t="shared" si="2"/>
        <v>158.62648913805185</v>
      </c>
    </row>
    <row r="66" spans="1:17">
      <c r="A66" s="16">
        <v>65</v>
      </c>
      <c r="B66" s="23" t="s">
        <v>31</v>
      </c>
      <c r="C66" s="23">
        <v>2000</v>
      </c>
      <c r="D66" s="23" t="s">
        <v>179</v>
      </c>
      <c r="E66" s="141">
        <v>15.219143576826092</v>
      </c>
      <c r="F66" s="137">
        <v>142</v>
      </c>
      <c r="G66" s="132"/>
      <c r="H66" s="137"/>
      <c r="I66" s="137"/>
      <c r="J66" s="141"/>
      <c r="K66" s="136">
        <v>0</v>
      </c>
      <c r="L66" s="132"/>
      <c r="M66" s="141"/>
      <c r="N66" s="137"/>
      <c r="O66" s="137"/>
      <c r="P66" s="132"/>
      <c r="Q66" s="32">
        <f t="shared" si="2"/>
        <v>157.2191435768261</v>
      </c>
    </row>
    <row r="67" spans="1:17">
      <c r="A67" s="16">
        <v>66</v>
      </c>
      <c r="B67" s="15" t="s">
        <v>847</v>
      </c>
      <c r="C67" s="15">
        <v>1999</v>
      </c>
      <c r="D67" s="15" t="s">
        <v>602</v>
      </c>
      <c r="E67" s="137"/>
      <c r="F67" s="137"/>
      <c r="G67" s="137"/>
      <c r="H67" s="137"/>
      <c r="I67" s="137"/>
      <c r="J67" s="137"/>
      <c r="K67" s="137"/>
      <c r="L67" s="137"/>
      <c r="M67" s="137"/>
      <c r="N67" s="137"/>
      <c r="O67" s="141">
        <v>0</v>
      </c>
      <c r="P67" s="137">
        <v>156</v>
      </c>
      <c r="Q67" s="32">
        <f t="shared" si="2"/>
        <v>156</v>
      </c>
    </row>
    <row r="68" spans="1:17">
      <c r="A68" s="16">
        <v>67</v>
      </c>
      <c r="B68" s="15" t="s">
        <v>637</v>
      </c>
      <c r="C68" s="15">
        <v>1999</v>
      </c>
      <c r="D68" s="15" t="s">
        <v>597</v>
      </c>
      <c r="E68" s="137"/>
      <c r="F68" s="137"/>
      <c r="G68" s="137"/>
      <c r="H68" s="137"/>
      <c r="I68" s="137"/>
      <c r="J68" s="137"/>
      <c r="K68" s="141">
        <v>146.07087827426807</v>
      </c>
      <c r="L68" s="137"/>
      <c r="M68" s="137"/>
      <c r="N68" s="137"/>
      <c r="O68" s="138"/>
      <c r="P68" s="132"/>
      <c r="Q68" s="32">
        <f t="shared" si="2"/>
        <v>146.07087827426807</v>
      </c>
    </row>
    <row r="69" spans="1:17">
      <c r="A69" s="16">
        <v>68</v>
      </c>
      <c r="B69" s="15" t="s">
        <v>837</v>
      </c>
      <c r="C69" s="15">
        <v>1999</v>
      </c>
      <c r="D69" s="15" t="s">
        <v>356</v>
      </c>
      <c r="E69" s="137"/>
      <c r="F69" s="137"/>
      <c r="G69" s="137"/>
      <c r="H69" s="137"/>
      <c r="I69" s="137"/>
      <c r="J69" s="137"/>
      <c r="K69" s="137"/>
      <c r="L69" s="137"/>
      <c r="M69" s="137"/>
      <c r="N69" s="137"/>
      <c r="O69" s="141">
        <v>0</v>
      </c>
      <c r="P69" s="137">
        <v>141</v>
      </c>
      <c r="Q69" s="32">
        <f t="shared" si="2"/>
        <v>141</v>
      </c>
    </row>
    <row r="70" spans="1:17">
      <c r="A70" s="16">
        <v>69</v>
      </c>
      <c r="B70" s="15" t="s">
        <v>522</v>
      </c>
      <c r="C70" s="15">
        <v>1999</v>
      </c>
      <c r="D70" s="15" t="s">
        <v>503</v>
      </c>
      <c r="E70" s="137"/>
      <c r="F70" s="137"/>
      <c r="G70" s="137"/>
      <c r="H70" s="137"/>
      <c r="I70" s="141">
        <v>0</v>
      </c>
      <c r="J70" s="137"/>
      <c r="K70" s="144"/>
      <c r="L70" s="138"/>
      <c r="M70" s="132"/>
      <c r="N70" s="137"/>
      <c r="O70" s="137">
        <v>54</v>
      </c>
      <c r="P70" s="132">
        <v>72</v>
      </c>
      <c r="Q70" s="32">
        <f t="shared" si="2"/>
        <v>126</v>
      </c>
    </row>
    <row r="71" spans="1:17">
      <c r="A71" s="16">
        <v>70</v>
      </c>
      <c r="B71" s="15" t="s">
        <v>822</v>
      </c>
      <c r="C71" s="15">
        <v>1999</v>
      </c>
      <c r="D71" s="15" t="s">
        <v>733</v>
      </c>
      <c r="E71" s="137"/>
      <c r="F71" s="137"/>
      <c r="G71" s="137"/>
      <c r="H71" s="137"/>
      <c r="I71" s="137"/>
      <c r="J71" s="137"/>
      <c r="K71" s="137"/>
      <c r="L71" s="137"/>
      <c r="M71" s="137"/>
      <c r="N71" s="137"/>
      <c r="O71" s="141">
        <v>116.05633802816904</v>
      </c>
      <c r="P71" s="137">
        <v>0</v>
      </c>
      <c r="Q71" s="32">
        <f t="shared" si="2"/>
        <v>116.05633802816904</v>
      </c>
    </row>
    <row r="72" spans="1:17">
      <c r="A72" s="69">
        <v>71</v>
      </c>
      <c r="B72" s="23" t="s">
        <v>282</v>
      </c>
      <c r="C72" s="23">
        <v>2000</v>
      </c>
      <c r="D72" s="23" t="s">
        <v>179</v>
      </c>
      <c r="E72" s="132">
        <v>0</v>
      </c>
      <c r="F72" s="138">
        <v>109</v>
      </c>
      <c r="G72" s="137"/>
      <c r="H72" s="141"/>
      <c r="I72" s="137"/>
      <c r="J72" s="141"/>
      <c r="K72" s="144">
        <v>0</v>
      </c>
      <c r="L72" s="137"/>
      <c r="M72" s="137"/>
      <c r="N72" s="137"/>
      <c r="O72" s="138"/>
      <c r="P72" s="132"/>
      <c r="Q72" s="32">
        <f t="shared" si="2"/>
        <v>109</v>
      </c>
    </row>
    <row r="73" spans="1:17">
      <c r="A73" s="69">
        <v>72</v>
      </c>
      <c r="B73" s="23" t="s">
        <v>468</v>
      </c>
      <c r="C73" s="23">
        <v>2000</v>
      </c>
      <c r="D73" s="23" t="s">
        <v>354</v>
      </c>
      <c r="E73" s="137"/>
      <c r="F73" s="137"/>
      <c r="G73" s="132"/>
      <c r="H73" s="141">
        <v>105.33678756476679</v>
      </c>
      <c r="I73" s="141"/>
      <c r="J73" s="132"/>
      <c r="K73" s="144"/>
      <c r="L73" s="137"/>
      <c r="M73" s="137"/>
      <c r="N73" s="137"/>
      <c r="O73" s="137"/>
      <c r="P73" s="132"/>
      <c r="Q73" s="32">
        <f t="shared" si="2"/>
        <v>105.33678756476679</v>
      </c>
    </row>
    <row r="74" spans="1:17">
      <c r="A74" s="69">
        <v>73</v>
      </c>
      <c r="B74" s="15" t="s">
        <v>833</v>
      </c>
      <c r="C74" s="15">
        <v>1999</v>
      </c>
      <c r="D74" s="15" t="s">
        <v>356</v>
      </c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41">
        <v>0</v>
      </c>
      <c r="P74" s="137">
        <v>98</v>
      </c>
      <c r="Q74" s="32">
        <f t="shared" si="2"/>
        <v>98</v>
      </c>
    </row>
    <row r="75" spans="1:17">
      <c r="A75" s="69">
        <v>74</v>
      </c>
      <c r="B75" s="15" t="s">
        <v>704</v>
      </c>
      <c r="C75" s="15">
        <v>2000</v>
      </c>
      <c r="D75" s="15" t="s">
        <v>686</v>
      </c>
      <c r="E75" s="137"/>
      <c r="F75" s="137"/>
      <c r="G75" s="137"/>
      <c r="H75" s="146"/>
      <c r="I75" s="137"/>
      <c r="J75" s="137"/>
      <c r="K75" s="137"/>
      <c r="L75" s="137"/>
      <c r="M75" s="137">
        <v>0</v>
      </c>
      <c r="N75" s="137">
        <v>96</v>
      </c>
      <c r="O75" s="137"/>
      <c r="P75" s="137"/>
      <c r="Q75" s="32">
        <f t="shared" si="2"/>
        <v>96</v>
      </c>
    </row>
    <row r="76" spans="1:17">
      <c r="A76" s="69">
        <v>75</v>
      </c>
      <c r="B76" s="23" t="s">
        <v>287</v>
      </c>
      <c r="C76" s="23">
        <v>1999</v>
      </c>
      <c r="D76" s="23" t="s">
        <v>41</v>
      </c>
      <c r="E76" s="132">
        <v>0</v>
      </c>
      <c r="F76" s="138">
        <v>94</v>
      </c>
      <c r="G76" s="132"/>
      <c r="H76" s="132"/>
      <c r="I76" s="137"/>
      <c r="J76" s="137"/>
      <c r="K76" s="144"/>
      <c r="L76" s="138"/>
      <c r="M76" s="137"/>
      <c r="N76" s="137"/>
      <c r="O76" s="137"/>
      <c r="P76" s="132"/>
      <c r="Q76" s="32">
        <f t="shared" si="2"/>
        <v>94</v>
      </c>
    </row>
    <row r="77" spans="1:17">
      <c r="A77" s="69">
        <v>76</v>
      </c>
      <c r="B77" s="15" t="s">
        <v>705</v>
      </c>
      <c r="C77" s="15">
        <v>1999</v>
      </c>
      <c r="D77" s="15" t="s">
        <v>569</v>
      </c>
      <c r="E77" s="137"/>
      <c r="F77" s="137"/>
      <c r="G77" s="137"/>
      <c r="H77" s="146"/>
      <c r="I77" s="137"/>
      <c r="J77" s="137"/>
      <c r="K77" s="137"/>
      <c r="L77" s="137"/>
      <c r="M77" s="141">
        <v>0</v>
      </c>
      <c r="N77" s="137">
        <v>90</v>
      </c>
      <c r="O77" s="137"/>
      <c r="P77" s="137"/>
      <c r="Q77" s="32">
        <f t="shared" si="2"/>
        <v>90</v>
      </c>
    </row>
    <row r="78" spans="1:17">
      <c r="A78" s="69">
        <v>77</v>
      </c>
      <c r="B78" s="15" t="s">
        <v>517</v>
      </c>
      <c r="C78" s="15">
        <v>2000</v>
      </c>
      <c r="D78" s="15" t="s">
        <v>654</v>
      </c>
      <c r="E78" s="137"/>
      <c r="F78" s="137"/>
      <c r="G78" s="137"/>
      <c r="H78" s="137"/>
      <c r="I78" s="141">
        <v>86</v>
      </c>
      <c r="J78" s="137"/>
      <c r="K78" s="136">
        <v>0</v>
      </c>
      <c r="L78" s="137"/>
      <c r="M78" s="137"/>
      <c r="N78" s="137"/>
      <c r="O78" s="137"/>
      <c r="P78" s="132"/>
      <c r="Q78" s="32">
        <f t="shared" si="2"/>
        <v>86</v>
      </c>
    </row>
    <row r="79" spans="1:17">
      <c r="A79" s="69">
        <v>78</v>
      </c>
      <c r="B79" s="15" t="s">
        <v>353</v>
      </c>
      <c r="C79" s="15">
        <v>2000</v>
      </c>
      <c r="D79" s="15" t="s">
        <v>597</v>
      </c>
      <c r="E79" s="137"/>
      <c r="F79" s="137"/>
      <c r="G79" s="146"/>
      <c r="H79" s="137"/>
      <c r="I79" s="137"/>
      <c r="J79" s="137"/>
      <c r="K79" s="141">
        <v>82.692985548114223</v>
      </c>
      <c r="L79" s="137"/>
      <c r="M79" s="137"/>
      <c r="N79" s="141"/>
      <c r="O79" s="138"/>
      <c r="P79" s="132"/>
      <c r="Q79" s="32">
        <f t="shared" si="2"/>
        <v>82.692985548114223</v>
      </c>
    </row>
    <row r="80" spans="1:17">
      <c r="A80" s="69">
        <v>80</v>
      </c>
      <c r="B80" s="23" t="s">
        <v>36</v>
      </c>
      <c r="C80" s="23">
        <v>2000</v>
      </c>
      <c r="D80" s="23" t="s">
        <v>37</v>
      </c>
      <c r="E80" s="141">
        <v>0</v>
      </c>
      <c r="F80" s="137">
        <v>79</v>
      </c>
      <c r="G80" s="137"/>
      <c r="H80" s="141"/>
      <c r="I80" s="141"/>
      <c r="J80" s="137"/>
      <c r="K80" s="144"/>
      <c r="L80" s="132"/>
      <c r="M80" s="138"/>
      <c r="N80" s="137"/>
      <c r="O80" s="137"/>
      <c r="P80" s="132"/>
      <c r="Q80" s="32">
        <f t="shared" si="2"/>
        <v>79</v>
      </c>
    </row>
    <row r="81" spans="1:17">
      <c r="A81" s="69">
        <v>81</v>
      </c>
      <c r="B81" s="23" t="s">
        <v>288</v>
      </c>
      <c r="C81" s="23">
        <v>2000</v>
      </c>
      <c r="D81" s="23" t="s">
        <v>29</v>
      </c>
      <c r="E81" s="141">
        <v>0</v>
      </c>
      <c r="F81" s="137">
        <v>60</v>
      </c>
      <c r="G81" s="141"/>
      <c r="H81" s="137"/>
      <c r="I81" s="137"/>
      <c r="J81" s="132"/>
      <c r="K81" s="144"/>
      <c r="L81" s="137"/>
      <c r="M81" s="137"/>
      <c r="N81" s="137"/>
      <c r="O81" s="137"/>
      <c r="P81" s="132"/>
      <c r="Q81" s="32">
        <f t="shared" si="2"/>
        <v>60</v>
      </c>
    </row>
    <row r="82" spans="1:17" ht="16.5" customHeight="1">
      <c r="A82" s="69">
        <v>82</v>
      </c>
      <c r="B82" s="23" t="s">
        <v>280</v>
      </c>
      <c r="C82" s="23">
        <v>1999</v>
      </c>
      <c r="D82" s="23" t="s">
        <v>44</v>
      </c>
      <c r="E82" s="141">
        <v>54.212788823213302</v>
      </c>
      <c r="F82" s="137">
        <v>0</v>
      </c>
      <c r="G82" s="141"/>
      <c r="H82" s="141"/>
      <c r="I82" s="141"/>
      <c r="J82" s="137"/>
      <c r="K82" s="142"/>
      <c r="L82" s="137"/>
      <c r="M82" s="137"/>
      <c r="N82" s="137"/>
      <c r="O82" s="137"/>
      <c r="P82" s="132"/>
      <c r="Q82" s="32">
        <f t="shared" si="2"/>
        <v>54.212788823213302</v>
      </c>
    </row>
    <row r="83" spans="1:17">
      <c r="A83" s="69">
        <v>83</v>
      </c>
      <c r="B83" s="23" t="s">
        <v>469</v>
      </c>
      <c r="C83" s="23">
        <v>2000</v>
      </c>
      <c r="D83" s="23" t="s">
        <v>393</v>
      </c>
      <c r="E83" s="137"/>
      <c r="F83" s="137"/>
      <c r="G83" s="137"/>
      <c r="H83" s="141">
        <v>51.159650516282724</v>
      </c>
      <c r="I83" s="137"/>
      <c r="J83" s="137"/>
      <c r="K83" s="144"/>
      <c r="L83" s="137"/>
      <c r="M83" s="137"/>
      <c r="N83" s="137"/>
      <c r="O83" s="137"/>
      <c r="P83" s="132"/>
      <c r="Q83" s="32">
        <f t="shared" si="2"/>
        <v>51.159650516282724</v>
      </c>
    </row>
    <row r="84" spans="1:17">
      <c r="A84" s="16">
        <v>84</v>
      </c>
      <c r="B84" s="15" t="s">
        <v>897</v>
      </c>
      <c r="C84" s="15">
        <v>2000</v>
      </c>
      <c r="D84" s="15" t="s">
        <v>738</v>
      </c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  <c r="P84" s="141">
        <v>47.499999999999964</v>
      </c>
      <c r="Q84" s="32">
        <f t="shared" si="2"/>
        <v>47.499999999999964</v>
      </c>
    </row>
    <row r="85" spans="1:17">
      <c r="A85" s="69">
        <v>85</v>
      </c>
      <c r="B85" s="23" t="s">
        <v>391</v>
      </c>
      <c r="C85" s="23">
        <v>2000</v>
      </c>
      <c r="D85" s="23" t="s">
        <v>370</v>
      </c>
      <c r="E85" s="137"/>
      <c r="F85" s="137"/>
      <c r="G85" s="141">
        <v>0</v>
      </c>
      <c r="H85" s="137">
        <v>45</v>
      </c>
      <c r="I85" s="141"/>
      <c r="J85" s="137"/>
      <c r="K85" s="144"/>
      <c r="L85" s="132"/>
      <c r="M85" s="137"/>
      <c r="N85" s="141"/>
      <c r="O85" s="138">
        <v>0</v>
      </c>
      <c r="P85" s="132">
        <v>0</v>
      </c>
      <c r="Q85" s="32">
        <f t="shared" si="2"/>
        <v>45</v>
      </c>
    </row>
    <row r="86" spans="1:17">
      <c r="A86" s="69">
        <v>86</v>
      </c>
      <c r="B86" s="15" t="s">
        <v>640</v>
      </c>
      <c r="C86" s="15">
        <v>2000</v>
      </c>
      <c r="D86" s="15" t="s">
        <v>591</v>
      </c>
      <c r="E86" s="137"/>
      <c r="F86" s="137"/>
      <c r="G86" s="146"/>
      <c r="H86" s="137"/>
      <c r="I86" s="137"/>
      <c r="J86" s="137"/>
      <c r="K86" s="141">
        <v>41.324503311258276</v>
      </c>
      <c r="L86" s="137"/>
      <c r="M86" s="137"/>
      <c r="N86" s="137"/>
      <c r="O86" s="137"/>
      <c r="P86" s="132"/>
      <c r="Q86" s="32">
        <f t="shared" ref="Q86:Q117" si="3">E86+F86+G86+H86+I86+J86+K86+L86+M86+N86+O86+P86</f>
        <v>41.324503311258276</v>
      </c>
    </row>
    <row r="87" spans="1:17">
      <c r="A87" s="16">
        <v>87</v>
      </c>
      <c r="B87" s="15" t="s">
        <v>706</v>
      </c>
      <c r="C87" s="15">
        <v>1999</v>
      </c>
      <c r="D87" s="15" t="s">
        <v>697</v>
      </c>
      <c r="E87" s="137"/>
      <c r="F87" s="137"/>
      <c r="G87" s="137"/>
      <c r="H87" s="146"/>
      <c r="I87" s="137"/>
      <c r="J87" s="137"/>
      <c r="K87" s="137"/>
      <c r="L87" s="137"/>
      <c r="M87" s="141">
        <v>0</v>
      </c>
      <c r="N87" s="137">
        <v>32</v>
      </c>
      <c r="O87" s="137"/>
      <c r="P87" s="132"/>
      <c r="Q87" s="32">
        <f t="shared" si="3"/>
        <v>32</v>
      </c>
    </row>
    <row r="88" spans="1:17">
      <c r="A88" s="16">
        <v>88</v>
      </c>
      <c r="B88" s="15" t="s">
        <v>520</v>
      </c>
      <c r="C88" s="15">
        <v>1999</v>
      </c>
      <c r="D88" s="15" t="s">
        <v>521</v>
      </c>
      <c r="E88" s="137"/>
      <c r="F88" s="137"/>
      <c r="G88" s="137"/>
      <c r="H88" s="137"/>
      <c r="I88" s="141">
        <v>28</v>
      </c>
      <c r="J88" s="137"/>
      <c r="K88" s="142"/>
      <c r="L88" s="137"/>
      <c r="M88" s="138"/>
      <c r="N88" s="137"/>
      <c r="O88" s="137"/>
      <c r="P88" s="132"/>
      <c r="Q88" s="32">
        <f t="shared" si="3"/>
        <v>28</v>
      </c>
    </row>
    <row r="89" spans="1:17">
      <c r="A89" s="16">
        <v>89</v>
      </c>
      <c r="B89" s="15" t="s">
        <v>527</v>
      </c>
      <c r="C89" s="15">
        <v>1999</v>
      </c>
      <c r="D89" s="15" t="s">
        <v>503</v>
      </c>
      <c r="E89" s="137"/>
      <c r="F89" s="137"/>
      <c r="G89" s="137"/>
      <c r="H89" s="137"/>
      <c r="I89" s="141">
        <v>0</v>
      </c>
      <c r="J89" s="137"/>
      <c r="K89" s="137"/>
      <c r="L89" s="137"/>
      <c r="M89" s="137"/>
      <c r="N89" s="141"/>
      <c r="O89" s="137">
        <v>0</v>
      </c>
      <c r="P89" s="132">
        <v>15</v>
      </c>
      <c r="Q89" s="32">
        <f t="shared" si="3"/>
        <v>15</v>
      </c>
    </row>
    <row r="90" spans="1:17">
      <c r="A90" s="16">
        <v>90</v>
      </c>
      <c r="B90" s="15" t="s">
        <v>667</v>
      </c>
      <c r="C90" s="15">
        <v>2000</v>
      </c>
      <c r="D90" s="15" t="s">
        <v>668</v>
      </c>
      <c r="E90" s="137"/>
      <c r="F90" s="137"/>
      <c r="G90" s="146"/>
      <c r="H90" s="137"/>
      <c r="I90" s="137"/>
      <c r="J90" s="137"/>
      <c r="K90" s="137"/>
      <c r="L90" s="141">
        <v>9.8075240594925273</v>
      </c>
      <c r="M90" s="137"/>
      <c r="N90" s="137"/>
      <c r="O90" s="137"/>
      <c r="P90" s="132"/>
      <c r="Q90" s="32">
        <f t="shared" si="3"/>
        <v>9.8075240594925273</v>
      </c>
    </row>
    <row r="91" spans="1:17">
      <c r="A91" s="16">
        <v>91</v>
      </c>
      <c r="B91" s="15" t="s">
        <v>583</v>
      </c>
      <c r="C91" s="15">
        <v>1999</v>
      </c>
      <c r="D91" s="15" t="s">
        <v>571</v>
      </c>
      <c r="E91" s="137"/>
      <c r="F91" s="137"/>
      <c r="G91" s="137"/>
      <c r="H91" s="137"/>
      <c r="I91" s="137">
        <v>0</v>
      </c>
      <c r="J91" s="141">
        <v>0</v>
      </c>
      <c r="K91" s="137"/>
      <c r="L91" s="138"/>
      <c r="M91" s="132"/>
      <c r="N91" s="141"/>
      <c r="O91" s="137"/>
      <c r="P91" s="132"/>
      <c r="Q91" s="32">
        <f t="shared" si="3"/>
        <v>0</v>
      </c>
    </row>
    <row r="92" spans="1:17">
      <c r="A92" s="16">
        <v>92</v>
      </c>
      <c r="B92" s="15" t="s">
        <v>358</v>
      </c>
      <c r="C92" s="15">
        <v>2000</v>
      </c>
      <c r="D92" s="15" t="s">
        <v>597</v>
      </c>
      <c r="E92" s="137"/>
      <c r="F92" s="137"/>
      <c r="G92" s="146"/>
      <c r="H92" s="137"/>
      <c r="I92" s="137"/>
      <c r="J92" s="137"/>
      <c r="K92" s="141">
        <v>0</v>
      </c>
      <c r="L92" s="137"/>
      <c r="M92" s="137"/>
      <c r="N92" s="137"/>
      <c r="O92" s="137"/>
      <c r="P92" s="132"/>
      <c r="Q92" s="32">
        <f t="shared" si="3"/>
        <v>0</v>
      </c>
    </row>
    <row r="93" spans="1:17">
      <c r="A93" s="16">
        <v>93</v>
      </c>
      <c r="B93" s="15" t="s">
        <v>825</v>
      </c>
      <c r="C93" s="15">
        <v>2000</v>
      </c>
      <c r="D93" s="15" t="s">
        <v>727</v>
      </c>
      <c r="E93" s="137"/>
      <c r="F93" s="137"/>
      <c r="G93" s="137"/>
      <c r="H93" s="137"/>
      <c r="I93" s="137"/>
      <c r="J93" s="137"/>
      <c r="K93" s="137"/>
      <c r="L93" s="137"/>
      <c r="M93" s="137"/>
      <c r="N93" s="137"/>
      <c r="O93" s="141">
        <v>0</v>
      </c>
      <c r="P93" s="137">
        <v>0</v>
      </c>
      <c r="Q93" s="32">
        <f t="shared" si="3"/>
        <v>0</v>
      </c>
    </row>
    <row r="94" spans="1:17">
      <c r="A94" s="16">
        <v>94</v>
      </c>
      <c r="B94" s="15" t="s">
        <v>644</v>
      </c>
      <c r="C94" s="15">
        <v>2000</v>
      </c>
      <c r="D94" s="15" t="s">
        <v>592</v>
      </c>
      <c r="E94" s="137"/>
      <c r="F94" s="137"/>
      <c r="G94" s="146"/>
      <c r="H94" s="137"/>
      <c r="I94" s="137"/>
      <c r="J94" s="137"/>
      <c r="K94" s="141">
        <v>0</v>
      </c>
      <c r="L94" s="137"/>
      <c r="M94" s="137"/>
      <c r="N94" s="137"/>
      <c r="O94" s="137"/>
      <c r="P94" s="132"/>
      <c r="Q94" s="32">
        <f t="shared" si="3"/>
        <v>0</v>
      </c>
    </row>
    <row r="95" spans="1:17">
      <c r="A95" s="16">
        <v>95</v>
      </c>
      <c r="B95" s="15" t="s">
        <v>898</v>
      </c>
      <c r="C95" s="15">
        <v>2000</v>
      </c>
      <c r="D95" s="15" t="s">
        <v>738</v>
      </c>
      <c r="E95" s="137"/>
      <c r="F95" s="137"/>
      <c r="G95" s="146"/>
      <c r="H95" s="137"/>
      <c r="I95" s="137"/>
      <c r="J95" s="137"/>
      <c r="K95" s="137"/>
      <c r="L95" s="137"/>
      <c r="M95" s="137"/>
      <c r="N95" s="137"/>
      <c r="O95" s="137"/>
      <c r="P95" s="141">
        <v>0</v>
      </c>
      <c r="Q95" s="32">
        <f t="shared" si="3"/>
        <v>0</v>
      </c>
    </row>
    <row r="96" spans="1:17">
      <c r="A96" s="16">
        <v>96</v>
      </c>
      <c r="B96" s="15" t="s">
        <v>850</v>
      </c>
      <c r="C96" s="15">
        <v>2000</v>
      </c>
      <c r="D96" s="15" t="s">
        <v>733</v>
      </c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41">
        <v>0</v>
      </c>
      <c r="P96" s="137">
        <v>0</v>
      </c>
      <c r="Q96" s="32">
        <f t="shared" si="3"/>
        <v>0</v>
      </c>
    </row>
    <row r="97" spans="1:17">
      <c r="A97" s="16">
        <v>97</v>
      </c>
      <c r="B97" s="15" t="s">
        <v>846</v>
      </c>
      <c r="C97" s="15">
        <v>2000</v>
      </c>
      <c r="D97" s="15" t="s">
        <v>595</v>
      </c>
      <c r="E97" s="137"/>
      <c r="F97" s="137"/>
      <c r="G97" s="137"/>
      <c r="H97" s="137"/>
      <c r="I97" s="137"/>
      <c r="J97" s="137"/>
      <c r="K97" s="137"/>
      <c r="L97" s="137"/>
      <c r="M97" s="137"/>
      <c r="N97" s="137"/>
      <c r="O97" s="141">
        <v>0</v>
      </c>
      <c r="P97" s="137">
        <v>0</v>
      </c>
      <c r="Q97" s="32">
        <f t="shared" si="3"/>
        <v>0</v>
      </c>
    </row>
    <row r="98" spans="1:17">
      <c r="A98" s="16">
        <v>98</v>
      </c>
      <c r="B98" s="15" t="s">
        <v>524</v>
      </c>
      <c r="C98" s="15">
        <v>1999</v>
      </c>
      <c r="D98" s="15" t="s">
        <v>359</v>
      </c>
      <c r="E98" s="137"/>
      <c r="F98" s="137"/>
      <c r="G98" s="137"/>
      <c r="H98" s="137"/>
      <c r="I98" s="141"/>
      <c r="J98" s="137"/>
      <c r="K98" s="144"/>
      <c r="L98" s="138"/>
      <c r="M98" s="132"/>
      <c r="N98" s="138"/>
      <c r="O98" s="137"/>
      <c r="P98" s="132"/>
      <c r="Q98" s="32">
        <f t="shared" si="3"/>
        <v>0</v>
      </c>
    </row>
    <row r="99" spans="1:17">
      <c r="A99" s="16">
        <v>99</v>
      </c>
      <c r="B99" s="15" t="s">
        <v>849</v>
      </c>
      <c r="C99" s="15">
        <v>1999</v>
      </c>
      <c r="D99" s="15" t="s">
        <v>760</v>
      </c>
      <c r="E99" s="137"/>
      <c r="F99" s="137"/>
      <c r="G99" s="137"/>
      <c r="H99" s="137"/>
      <c r="I99" s="137"/>
      <c r="J99" s="137"/>
      <c r="K99" s="137"/>
      <c r="L99" s="137"/>
      <c r="M99" s="137"/>
      <c r="N99" s="137"/>
      <c r="O99" s="141">
        <v>0</v>
      </c>
      <c r="P99" s="137">
        <v>0</v>
      </c>
      <c r="Q99" s="32">
        <f t="shared" si="3"/>
        <v>0</v>
      </c>
    </row>
    <row r="100" spans="1:17">
      <c r="A100" s="16">
        <v>100</v>
      </c>
      <c r="B100" s="15" t="s">
        <v>707</v>
      </c>
      <c r="C100" s="15">
        <v>1999</v>
      </c>
      <c r="D100" s="15" t="s">
        <v>683</v>
      </c>
      <c r="E100" s="137"/>
      <c r="F100" s="137"/>
      <c r="G100" s="137"/>
      <c r="H100" s="146"/>
      <c r="I100" s="137"/>
      <c r="J100" s="137"/>
      <c r="K100" s="137"/>
      <c r="L100" s="137"/>
      <c r="M100" s="137">
        <v>0</v>
      </c>
      <c r="N100" s="137">
        <v>0</v>
      </c>
      <c r="O100" s="137"/>
      <c r="P100" s="137"/>
      <c r="Q100" s="32">
        <f t="shared" si="3"/>
        <v>0</v>
      </c>
    </row>
    <row r="101" spans="1:17">
      <c r="A101" s="16">
        <v>101</v>
      </c>
      <c r="B101" s="15" t="s">
        <v>848</v>
      </c>
      <c r="C101" s="15">
        <v>2000</v>
      </c>
      <c r="D101" s="15" t="s">
        <v>760</v>
      </c>
      <c r="E101" s="137"/>
      <c r="F101" s="137"/>
      <c r="G101" s="137"/>
      <c r="H101" s="137"/>
      <c r="I101" s="137"/>
      <c r="J101" s="137"/>
      <c r="K101" s="137"/>
      <c r="L101" s="137"/>
      <c r="M101" s="137"/>
      <c r="N101" s="137"/>
      <c r="O101" s="141">
        <v>0</v>
      </c>
      <c r="P101" s="137">
        <v>0</v>
      </c>
      <c r="Q101" s="32">
        <f t="shared" si="3"/>
        <v>0</v>
      </c>
    </row>
    <row r="102" spans="1:17">
      <c r="A102" s="16">
        <v>102</v>
      </c>
      <c r="B102" s="15" t="s">
        <v>839</v>
      </c>
      <c r="C102" s="15">
        <v>1999</v>
      </c>
      <c r="D102" s="15" t="s">
        <v>740</v>
      </c>
      <c r="E102" s="137"/>
      <c r="F102" s="137"/>
      <c r="G102" s="137"/>
      <c r="H102" s="137"/>
      <c r="I102" s="137"/>
      <c r="J102" s="137"/>
      <c r="K102" s="137"/>
      <c r="L102" s="137"/>
      <c r="M102" s="137"/>
      <c r="N102" s="137"/>
      <c r="O102" s="141">
        <v>0</v>
      </c>
      <c r="P102" s="137">
        <v>0</v>
      </c>
      <c r="Q102" s="32">
        <f t="shared" si="3"/>
        <v>0</v>
      </c>
    </row>
    <row r="103" spans="1:17">
      <c r="A103" s="16">
        <v>103</v>
      </c>
      <c r="B103" s="23" t="s">
        <v>392</v>
      </c>
      <c r="C103" s="23">
        <v>1999</v>
      </c>
      <c r="D103" s="23" t="s">
        <v>393</v>
      </c>
      <c r="E103" s="137"/>
      <c r="F103" s="137"/>
      <c r="G103" s="132">
        <v>0</v>
      </c>
      <c r="H103" s="141">
        <v>0</v>
      </c>
      <c r="I103" s="141"/>
      <c r="J103" s="137"/>
      <c r="K103" s="144"/>
      <c r="L103" s="137"/>
      <c r="M103" s="137"/>
      <c r="N103" s="141"/>
      <c r="O103" s="137"/>
      <c r="P103" s="132"/>
      <c r="Q103" s="32">
        <f t="shared" si="3"/>
        <v>0</v>
      </c>
    </row>
    <row r="104" spans="1:17">
      <c r="A104" s="16">
        <v>104</v>
      </c>
      <c r="B104" s="15" t="s">
        <v>826</v>
      </c>
      <c r="C104" s="15">
        <v>2000</v>
      </c>
      <c r="D104" s="15" t="s">
        <v>727</v>
      </c>
      <c r="E104" s="137"/>
      <c r="F104" s="137"/>
      <c r="G104" s="137"/>
      <c r="H104" s="137"/>
      <c r="I104" s="137"/>
      <c r="J104" s="137"/>
      <c r="K104" s="137"/>
      <c r="L104" s="137"/>
      <c r="M104" s="137"/>
      <c r="N104" s="137"/>
      <c r="O104" s="141">
        <v>0</v>
      </c>
      <c r="P104" s="137">
        <v>0</v>
      </c>
      <c r="Q104" s="32">
        <f t="shared" si="3"/>
        <v>0</v>
      </c>
    </row>
    <row r="105" spans="1:17">
      <c r="A105" s="16">
        <v>105</v>
      </c>
      <c r="B105" s="23" t="s">
        <v>289</v>
      </c>
      <c r="C105" s="23">
        <v>2000</v>
      </c>
      <c r="D105" s="23" t="s">
        <v>179</v>
      </c>
      <c r="E105" s="141">
        <v>0</v>
      </c>
      <c r="F105" s="137">
        <v>0</v>
      </c>
      <c r="G105" s="146"/>
      <c r="H105" s="137"/>
      <c r="I105" s="137"/>
      <c r="J105" s="137"/>
      <c r="K105" s="142"/>
      <c r="L105" s="137"/>
      <c r="M105" s="132"/>
      <c r="N105" s="137"/>
      <c r="O105" s="137"/>
      <c r="P105" s="132"/>
      <c r="Q105" s="32">
        <f t="shared" si="3"/>
        <v>0</v>
      </c>
    </row>
    <row r="106" spans="1:17">
      <c r="A106" s="16">
        <v>106</v>
      </c>
      <c r="B106" s="15" t="s">
        <v>364</v>
      </c>
      <c r="C106" s="15">
        <v>2000</v>
      </c>
      <c r="D106" s="15" t="s">
        <v>597</v>
      </c>
      <c r="E106" s="137"/>
      <c r="F106" s="137"/>
      <c r="G106" s="137"/>
      <c r="H106" s="137"/>
      <c r="I106" s="137"/>
      <c r="J106" s="137"/>
      <c r="K106" s="141">
        <v>0</v>
      </c>
      <c r="L106" s="137"/>
      <c r="M106" s="137"/>
      <c r="N106" s="137"/>
      <c r="O106" s="138"/>
      <c r="P106" s="132"/>
      <c r="Q106" s="32">
        <f t="shared" si="3"/>
        <v>0</v>
      </c>
    </row>
    <row r="107" spans="1:17">
      <c r="A107" s="16">
        <v>107</v>
      </c>
      <c r="B107" s="15" t="s">
        <v>843</v>
      </c>
      <c r="C107" s="15">
        <v>2000</v>
      </c>
      <c r="D107" s="15" t="s">
        <v>732</v>
      </c>
      <c r="E107" s="137"/>
      <c r="F107" s="137"/>
      <c r="G107" s="137"/>
      <c r="H107" s="137"/>
      <c r="I107" s="137"/>
      <c r="J107" s="137"/>
      <c r="K107" s="137"/>
      <c r="L107" s="137"/>
      <c r="M107" s="137"/>
      <c r="N107" s="137"/>
      <c r="O107" s="141">
        <v>0</v>
      </c>
      <c r="P107" s="137">
        <v>0</v>
      </c>
      <c r="Q107" s="32">
        <f t="shared" si="3"/>
        <v>0</v>
      </c>
    </row>
    <row r="108" spans="1:17">
      <c r="A108" s="16">
        <v>108</v>
      </c>
      <c r="B108" s="15" t="s">
        <v>842</v>
      </c>
      <c r="C108" s="15">
        <v>1999</v>
      </c>
      <c r="D108" s="15" t="s">
        <v>760</v>
      </c>
      <c r="E108" s="137"/>
      <c r="F108" s="137"/>
      <c r="G108" s="137"/>
      <c r="H108" s="137"/>
      <c r="I108" s="137"/>
      <c r="J108" s="137"/>
      <c r="K108" s="137"/>
      <c r="L108" s="137"/>
      <c r="M108" s="137"/>
      <c r="N108" s="137"/>
      <c r="O108" s="141">
        <v>0</v>
      </c>
      <c r="P108" s="137">
        <v>0</v>
      </c>
      <c r="Q108" s="32">
        <f t="shared" si="3"/>
        <v>0</v>
      </c>
    </row>
    <row r="109" spans="1:17">
      <c r="A109" s="16">
        <v>109</v>
      </c>
      <c r="B109" s="15" t="s">
        <v>838</v>
      </c>
      <c r="C109" s="15">
        <v>2000</v>
      </c>
      <c r="D109" s="15" t="s">
        <v>765</v>
      </c>
      <c r="E109" s="137"/>
      <c r="F109" s="137"/>
      <c r="G109" s="137"/>
      <c r="H109" s="137"/>
      <c r="I109" s="137"/>
      <c r="J109" s="137"/>
      <c r="K109" s="137"/>
      <c r="L109" s="137"/>
      <c r="M109" s="137"/>
      <c r="N109" s="137"/>
      <c r="O109" s="141">
        <v>0</v>
      </c>
      <c r="P109" s="137">
        <v>0</v>
      </c>
      <c r="Q109" s="32">
        <f t="shared" si="3"/>
        <v>0</v>
      </c>
    </row>
    <row r="110" spans="1:17">
      <c r="A110" s="16">
        <v>110</v>
      </c>
      <c r="B110" s="15" t="s">
        <v>834</v>
      </c>
      <c r="C110" s="15">
        <v>2000</v>
      </c>
      <c r="D110" s="15" t="s">
        <v>595</v>
      </c>
      <c r="E110" s="137"/>
      <c r="F110" s="137"/>
      <c r="G110" s="137"/>
      <c r="H110" s="137"/>
      <c r="I110" s="137"/>
      <c r="J110" s="137"/>
      <c r="K110" s="137"/>
      <c r="L110" s="137"/>
      <c r="M110" s="137"/>
      <c r="N110" s="137"/>
      <c r="O110" s="141">
        <v>0</v>
      </c>
      <c r="P110" s="137">
        <v>0</v>
      </c>
      <c r="Q110" s="32">
        <f t="shared" si="3"/>
        <v>0</v>
      </c>
    </row>
    <row r="111" spans="1:17">
      <c r="A111" s="16">
        <v>111</v>
      </c>
      <c r="B111" s="23" t="s">
        <v>292</v>
      </c>
      <c r="C111" s="23">
        <v>1999</v>
      </c>
      <c r="D111" s="23" t="s">
        <v>136</v>
      </c>
      <c r="E111" s="141">
        <v>0</v>
      </c>
      <c r="F111" s="137">
        <v>0</v>
      </c>
      <c r="G111" s="146"/>
      <c r="H111" s="138"/>
      <c r="I111" s="138"/>
      <c r="J111" s="137"/>
      <c r="K111" s="136"/>
      <c r="L111" s="137"/>
      <c r="M111" s="141"/>
      <c r="N111" s="138"/>
      <c r="O111" s="137"/>
      <c r="P111" s="132"/>
      <c r="Q111" s="32">
        <f t="shared" si="3"/>
        <v>0</v>
      </c>
    </row>
    <row r="112" spans="1:17">
      <c r="A112" s="16">
        <v>112</v>
      </c>
      <c r="B112" s="23" t="s">
        <v>399</v>
      </c>
      <c r="C112" s="23">
        <v>1999</v>
      </c>
      <c r="D112" s="23" t="s">
        <v>352</v>
      </c>
      <c r="E112" s="137"/>
      <c r="F112" s="137">
        <v>0</v>
      </c>
      <c r="G112" s="132">
        <v>0</v>
      </c>
      <c r="H112" s="137">
        <v>0</v>
      </c>
      <c r="I112" s="137"/>
      <c r="J112" s="132"/>
      <c r="K112" s="144"/>
      <c r="L112" s="137"/>
      <c r="M112" s="137"/>
      <c r="N112" s="137"/>
      <c r="O112" s="137"/>
      <c r="P112" s="132"/>
      <c r="Q112" s="32">
        <f t="shared" si="3"/>
        <v>0</v>
      </c>
    </row>
    <row r="113" spans="1:18">
      <c r="A113" s="16">
        <v>113</v>
      </c>
      <c r="B113" s="15" t="s">
        <v>845</v>
      </c>
      <c r="C113" s="15">
        <v>2000</v>
      </c>
      <c r="D113" s="15" t="s">
        <v>727</v>
      </c>
      <c r="E113" s="137"/>
      <c r="F113" s="137"/>
      <c r="G113" s="137"/>
      <c r="H113" s="137"/>
      <c r="I113" s="137"/>
      <c r="J113" s="137"/>
      <c r="K113" s="137"/>
      <c r="L113" s="137"/>
      <c r="M113" s="137"/>
      <c r="N113" s="137"/>
      <c r="O113" s="141">
        <v>0</v>
      </c>
      <c r="P113" s="137"/>
      <c r="Q113" s="32">
        <f t="shared" si="3"/>
        <v>0</v>
      </c>
    </row>
    <row r="114" spans="1:18">
      <c r="A114" s="16">
        <v>114</v>
      </c>
      <c r="B114" s="15" t="s">
        <v>645</v>
      </c>
      <c r="C114" s="15">
        <v>1999</v>
      </c>
      <c r="D114" s="15" t="s">
        <v>597</v>
      </c>
      <c r="E114" s="137"/>
      <c r="F114" s="137"/>
      <c r="G114" s="146"/>
      <c r="H114" s="137"/>
      <c r="I114" s="137"/>
      <c r="J114" s="137"/>
      <c r="K114" s="141">
        <v>0</v>
      </c>
      <c r="L114" s="137"/>
      <c r="M114" s="137"/>
      <c r="N114" s="138"/>
      <c r="O114" s="137"/>
      <c r="P114" s="132"/>
      <c r="Q114" s="32">
        <f t="shared" si="3"/>
        <v>0</v>
      </c>
    </row>
    <row r="115" spans="1:18">
      <c r="A115" s="16">
        <v>115</v>
      </c>
      <c r="B115" s="15" t="s">
        <v>324</v>
      </c>
      <c r="C115" s="15">
        <v>1999</v>
      </c>
      <c r="D115" s="15" t="s">
        <v>732</v>
      </c>
      <c r="E115" s="137"/>
      <c r="F115" s="137"/>
      <c r="G115" s="137"/>
      <c r="H115" s="137"/>
      <c r="I115" s="137"/>
      <c r="J115" s="137"/>
      <c r="K115" s="137"/>
      <c r="L115" s="137"/>
      <c r="M115" s="137"/>
      <c r="N115" s="137"/>
      <c r="O115" s="141">
        <v>0</v>
      </c>
      <c r="P115" s="137"/>
      <c r="Q115" s="32">
        <f t="shared" si="3"/>
        <v>0</v>
      </c>
      <c r="R115" s="13"/>
    </row>
    <row r="116" spans="1:18">
      <c r="A116" s="16">
        <v>116</v>
      </c>
      <c r="B116" s="15" t="s">
        <v>840</v>
      </c>
      <c r="C116" s="15">
        <v>1999</v>
      </c>
      <c r="D116" s="15" t="s">
        <v>740</v>
      </c>
      <c r="E116" s="137"/>
      <c r="F116" s="137"/>
      <c r="G116" s="137"/>
      <c r="H116" s="137"/>
      <c r="I116" s="137"/>
      <c r="J116" s="137"/>
      <c r="K116" s="137"/>
      <c r="L116" s="137"/>
      <c r="M116" s="137"/>
      <c r="N116" s="137"/>
      <c r="O116" s="141">
        <v>0</v>
      </c>
      <c r="P116" s="137">
        <v>0</v>
      </c>
      <c r="Q116" s="32">
        <f t="shared" si="3"/>
        <v>0</v>
      </c>
      <c r="R116" s="13"/>
    </row>
    <row r="117" spans="1:18">
      <c r="A117" s="16">
        <v>117</v>
      </c>
      <c r="B117" s="15" t="s">
        <v>643</v>
      </c>
      <c r="C117" s="15">
        <v>2000</v>
      </c>
      <c r="D117" s="15" t="s">
        <v>598</v>
      </c>
      <c r="E117" s="137"/>
      <c r="F117" s="137"/>
      <c r="G117" s="146"/>
      <c r="H117" s="137"/>
      <c r="I117" s="137"/>
      <c r="J117" s="137"/>
      <c r="K117" s="141">
        <v>0</v>
      </c>
      <c r="L117" s="137">
        <v>0</v>
      </c>
      <c r="M117" s="137"/>
      <c r="N117" s="137"/>
      <c r="O117" s="138"/>
      <c r="P117" s="132"/>
      <c r="Q117" s="32">
        <f t="shared" si="3"/>
        <v>0</v>
      </c>
      <c r="R117" s="13"/>
    </row>
    <row r="118" spans="1:18">
      <c r="A118" s="16">
        <v>118</v>
      </c>
      <c r="B118" s="15" t="s">
        <v>525</v>
      </c>
      <c r="C118" s="15">
        <v>2000</v>
      </c>
      <c r="D118" s="15" t="s">
        <v>496</v>
      </c>
      <c r="E118" s="137"/>
      <c r="F118" s="137"/>
      <c r="G118" s="137"/>
      <c r="H118" s="137"/>
      <c r="I118" s="141">
        <v>0</v>
      </c>
      <c r="J118" s="137"/>
      <c r="K118" s="137"/>
      <c r="L118" s="138"/>
      <c r="M118" s="137"/>
      <c r="N118" s="137"/>
      <c r="O118" s="137"/>
      <c r="P118" s="132"/>
      <c r="Q118" s="32">
        <f t="shared" ref="Q118:Q148" si="4">E118+F118+G118+H118+I118+J118+K118+L118+M118+N118+O118+P118</f>
        <v>0</v>
      </c>
      <c r="R118" s="13"/>
    </row>
    <row r="119" spans="1:18">
      <c r="A119" s="16">
        <v>119</v>
      </c>
      <c r="B119" s="15" t="s">
        <v>828</v>
      </c>
      <c r="C119" s="15">
        <v>2000</v>
      </c>
      <c r="D119" s="15" t="s">
        <v>591</v>
      </c>
      <c r="E119" s="137"/>
      <c r="F119" s="137"/>
      <c r="G119" s="137"/>
      <c r="H119" s="137"/>
      <c r="I119" s="137"/>
      <c r="J119" s="137"/>
      <c r="K119" s="137"/>
      <c r="L119" s="137"/>
      <c r="M119" s="137"/>
      <c r="N119" s="137"/>
      <c r="O119" s="141">
        <v>0</v>
      </c>
      <c r="P119" s="137">
        <v>0</v>
      </c>
      <c r="Q119" s="32">
        <f t="shared" si="4"/>
        <v>0</v>
      </c>
      <c r="R119" s="13"/>
    </row>
    <row r="120" spans="1:18">
      <c r="A120" s="16">
        <v>120</v>
      </c>
      <c r="B120" s="15" t="s">
        <v>851</v>
      </c>
      <c r="C120" s="15">
        <v>2000</v>
      </c>
      <c r="D120" s="15" t="s">
        <v>750</v>
      </c>
      <c r="E120" s="137"/>
      <c r="F120" s="137"/>
      <c r="G120" s="137"/>
      <c r="H120" s="137"/>
      <c r="I120" s="137"/>
      <c r="J120" s="137"/>
      <c r="K120" s="137"/>
      <c r="L120" s="137"/>
      <c r="M120" s="137"/>
      <c r="N120" s="137"/>
      <c r="O120" s="141">
        <v>0</v>
      </c>
      <c r="P120" s="137">
        <v>0</v>
      </c>
      <c r="Q120" s="32">
        <f t="shared" si="4"/>
        <v>0</v>
      </c>
      <c r="R120" s="13"/>
    </row>
    <row r="121" spans="1:18">
      <c r="A121" s="16">
        <v>121</v>
      </c>
      <c r="B121" s="23" t="s">
        <v>284</v>
      </c>
      <c r="C121" s="23">
        <v>1999</v>
      </c>
      <c r="D121" s="23" t="s">
        <v>263</v>
      </c>
      <c r="E121" s="141">
        <v>0</v>
      </c>
      <c r="F121" s="137">
        <v>0</v>
      </c>
      <c r="G121" s="146"/>
      <c r="H121" s="138"/>
      <c r="I121" s="138"/>
      <c r="J121" s="141"/>
      <c r="K121" s="144"/>
      <c r="L121" s="137"/>
      <c r="M121" s="137"/>
      <c r="N121" s="137"/>
      <c r="O121" s="137"/>
      <c r="P121" s="132"/>
      <c r="Q121" s="32">
        <f t="shared" si="4"/>
        <v>0</v>
      </c>
      <c r="R121" s="13"/>
    </row>
    <row r="122" spans="1:18">
      <c r="A122" s="16">
        <v>122</v>
      </c>
      <c r="B122" s="5" t="s">
        <v>929</v>
      </c>
      <c r="C122" s="5">
        <v>1999</v>
      </c>
      <c r="D122" s="5" t="s">
        <v>930</v>
      </c>
      <c r="E122" s="150"/>
      <c r="F122" s="150"/>
      <c r="G122" s="150"/>
      <c r="H122" s="150"/>
      <c r="I122" s="140">
        <v>0</v>
      </c>
      <c r="J122" s="150"/>
      <c r="K122" s="150"/>
      <c r="L122" s="150"/>
      <c r="M122" s="150"/>
      <c r="N122" s="150"/>
      <c r="O122" s="150"/>
      <c r="P122" s="150"/>
      <c r="Q122" s="32">
        <f t="shared" si="4"/>
        <v>0</v>
      </c>
      <c r="R122" s="13"/>
    </row>
    <row r="123" spans="1:18">
      <c r="A123" s="16">
        <v>123</v>
      </c>
      <c r="B123" s="15" t="s">
        <v>832</v>
      </c>
      <c r="C123" s="15">
        <v>1999</v>
      </c>
      <c r="D123" s="15" t="s">
        <v>765</v>
      </c>
      <c r="E123" s="137"/>
      <c r="F123" s="137"/>
      <c r="G123" s="137"/>
      <c r="H123" s="137"/>
      <c r="I123" s="137"/>
      <c r="J123" s="137"/>
      <c r="K123" s="137"/>
      <c r="L123" s="137"/>
      <c r="M123" s="137"/>
      <c r="N123" s="137"/>
      <c r="O123" s="141">
        <v>0</v>
      </c>
      <c r="P123" s="137">
        <v>0</v>
      </c>
      <c r="Q123" s="32">
        <f t="shared" si="4"/>
        <v>0</v>
      </c>
      <c r="R123" s="13"/>
    </row>
    <row r="124" spans="1:18">
      <c r="A124" s="16">
        <v>124</v>
      </c>
      <c r="B124" s="23" t="s">
        <v>397</v>
      </c>
      <c r="C124" s="23">
        <v>1999</v>
      </c>
      <c r="D124" s="23" t="s">
        <v>370</v>
      </c>
      <c r="E124" s="137"/>
      <c r="F124" s="137"/>
      <c r="G124" s="132">
        <v>0</v>
      </c>
      <c r="H124" s="132">
        <v>0</v>
      </c>
      <c r="I124" s="137"/>
      <c r="J124" s="137"/>
      <c r="K124" s="149"/>
      <c r="L124" s="138"/>
      <c r="M124" s="137"/>
      <c r="N124" s="137"/>
      <c r="O124" s="137">
        <v>0</v>
      </c>
      <c r="P124" s="132">
        <v>0</v>
      </c>
      <c r="Q124" s="32">
        <f t="shared" si="4"/>
        <v>0</v>
      </c>
      <c r="R124" s="13"/>
    </row>
    <row r="125" spans="1:18">
      <c r="A125" s="16">
        <v>125</v>
      </c>
      <c r="B125" s="23" t="s">
        <v>394</v>
      </c>
      <c r="C125" s="23">
        <v>1999</v>
      </c>
      <c r="D125" s="23" t="s">
        <v>393</v>
      </c>
      <c r="E125" s="38"/>
      <c r="F125" s="38"/>
      <c r="G125" s="32">
        <v>0</v>
      </c>
      <c r="H125" s="38"/>
      <c r="I125" s="32"/>
      <c r="J125" s="38"/>
      <c r="K125" s="51"/>
      <c r="L125" s="38"/>
      <c r="M125" s="38"/>
      <c r="N125" s="38"/>
      <c r="O125" s="38"/>
      <c r="P125" s="31"/>
      <c r="Q125" s="32">
        <f t="shared" si="4"/>
        <v>0</v>
      </c>
      <c r="R125" s="13"/>
    </row>
    <row r="126" spans="1:18">
      <c r="A126" s="16">
        <v>126</v>
      </c>
      <c r="B126" s="15" t="s">
        <v>641</v>
      </c>
      <c r="C126" s="15">
        <v>1999</v>
      </c>
      <c r="D126" s="15" t="s">
        <v>595</v>
      </c>
      <c r="E126" s="14"/>
      <c r="F126" s="14"/>
      <c r="G126" s="95"/>
      <c r="H126" s="14"/>
      <c r="I126" s="14"/>
      <c r="J126" s="14"/>
      <c r="K126" s="32">
        <v>0</v>
      </c>
      <c r="L126" s="14"/>
      <c r="M126" s="14"/>
      <c r="N126" s="38"/>
      <c r="O126" s="37"/>
      <c r="P126" s="31"/>
      <c r="Q126" s="32">
        <f t="shared" si="4"/>
        <v>0</v>
      </c>
      <c r="R126" s="13"/>
    </row>
    <row r="127" spans="1:18">
      <c r="A127" s="16">
        <v>127</v>
      </c>
      <c r="B127" s="15" t="s">
        <v>669</v>
      </c>
      <c r="C127" s="15">
        <v>1999</v>
      </c>
      <c r="D127" s="15" t="s">
        <v>122</v>
      </c>
      <c r="E127" s="14"/>
      <c r="F127" s="14"/>
      <c r="G127" s="95"/>
      <c r="H127" s="14"/>
      <c r="I127" s="14"/>
      <c r="J127" s="14"/>
      <c r="K127" s="14"/>
      <c r="L127" s="32">
        <v>0</v>
      </c>
      <c r="M127" s="14"/>
      <c r="N127" s="14"/>
      <c r="O127" s="38"/>
      <c r="P127" s="31"/>
      <c r="Q127" s="32">
        <f t="shared" si="4"/>
        <v>0</v>
      </c>
      <c r="R127" s="13"/>
    </row>
    <row r="128" spans="1:18">
      <c r="A128" s="16">
        <v>128</v>
      </c>
      <c r="B128" s="15" t="s">
        <v>844</v>
      </c>
      <c r="C128" s="15">
        <v>2000</v>
      </c>
      <c r="D128" s="15" t="s">
        <v>760</v>
      </c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2">
        <v>0</v>
      </c>
      <c r="P128" s="14">
        <v>0</v>
      </c>
      <c r="Q128" s="32">
        <f t="shared" si="4"/>
        <v>0</v>
      </c>
      <c r="R128" s="13"/>
    </row>
    <row r="129" spans="1:18">
      <c r="A129" s="16">
        <v>129</v>
      </c>
      <c r="B129" s="15" t="s">
        <v>899</v>
      </c>
      <c r="C129" s="15">
        <v>2000</v>
      </c>
      <c r="D129" s="15" t="s">
        <v>727</v>
      </c>
      <c r="E129" s="14"/>
      <c r="F129" s="14"/>
      <c r="G129" s="95"/>
      <c r="H129" s="14"/>
      <c r="I129" s="14"/>
      <c r="J129" s="14"/>
      <c r="K129" s="14"/>
      <c r="L129" s="14"/>
      <c r="M129" s="14"/>
      <c r="N129" s="14"/>
      <c r="O129" s="14"/>
      <c r="P129" s="12">
        <v>0</v>
      </c>
      <c r="Q129" s="32">
        <f t="shared" si="4"/>
        <v>0</v>
      </c>
      <c r="R129" s="13"/>
    </row>
    <row r="130" spans="1:18">
      <c r="A130" s="16">
        <v>130</v>
      </c>
      <c r="B130" s="23" t="s">
        <v>471</v>
      </c>
      <c r="C130" s="23">
        <v>2000</v>
      </c>
      <c r="D130" s="23" t="s">
        <v>354</v>
      </c>
      <c r="E130" s="38"/>
      <c r="F130" s="38"/>
      <c r="G130" s="38"/>
      <c r="H130" s="32">
        <v>0</v>
      </c>
      <c r="I130" s="38"/>
      <c r="J130" s="31"/>
      <c r="K130" s="51"/>
      <c r="L130" s="38"/>
      <c r="M130" s="32"/>
      <c r="N130" s="38"/>
      <c r="O130" s="38"/>
      <c r="P130" s="31"/>
      <c r="Q130" s="32">
        <f t="shared" si="4"/>
        <v>0</v>
      </c>
    </row>
    <row r="131" spans="1:18">
      <c r="A131" s="16">
        <v>131</v>
      </c>
      <c r="B131" s="15" t="s">
        <v>831</v>
      </c>
      <c r="C131" s="15">
        <v>2000</v>
      </c>
      <c r="D131" s="15" t="s">
        <v>780</v>
      </c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2">
        <v>0</v>
      </c>
      <c r="P131" s="14">
        <v>0</v>
      </c>
      <c r="Q131" s="32">
        <f t="shared" si="4"/>
        <v>0</v>
      </c>
    </row>
    <row r="132" spans="1:18">
      <c r="A132" s="16">
        <v>132</v>
      </c>
      <c r="B132" s="15" t="s">
        <v>670</v>
      </c>
      <c r="C132" s="15">
        <v>2000</v>
      </c>
      <c r="D132" s="15" t="s">
        <v>24</v>
      </c>
      <c r="E132" s="14"/>
      <c r="F132" s="14"/>
      <c r="G132" s="95"/>
      <c r="H132" s="14"/>
      <c r="I132" s="14"/>
      <c r="J132" s="14"/>
      <c r="K132" s="14"/>
      <c r="L132" s="32">
        <v>0</v>
      </c>
      <c r="M132" s="14"/>
      <c r="N132" s="14"/>
      <c r="O132" s="38"/>
      <c r="P132" s="31"/>
      <c r="Q132" s="32">
        <f t="shared" si="4"/>
        <v>0</v>
      </c>
    </row>
    <row r="133" spans="1:18">
      <c r="A133" s="16">
        <v>133</v>
      </c>
      <c r="B133" s="23" t="s">
        <v>281</v>
      </c>
      <c r="C133" s="23">
        <v>1999</v>
      </c>
      <c r="D133" s="23" t="s">
        <v>27</v>
      </c>
      <c r="E133" s="31">
        <v>0</v>
      </c>
      <c r="F133" s="31">
        <v>0</v>
      </c>
      <c r="G133" s="44"/>
      <c r="H133" s="31"/>
      <c r="I133" s="31"/>
      <c r="J133" s="37"/>
      <c r="K133" s="51"/>
      <c r="L133" s="38"/>
      <c r="M133" s="38"/>
      <c r="N133" s="12"/>
      <c r="O133" s="38"/>
      <c r="P133" s="31"/>
      <c r="Q133" s="32">
        <f t="shared" si="4"/>
        <v>0</v>
      </c>
    </row>
    <row r="134" spans="1:18">
      <c r="A134" s="16">
        <v>134</v>
      </c>
      <c r="B134" s="23" t="s">
        <v>395</v>
      </c>
      <c r="C134" s="23">
        <v>1999</v>
      </c>
      <c r="D134" s="23" t="s">
        <v>393</v>
      </c>
      <c r="E134" s="38"/>
      <c r="F134" s="38"/>
      <c r="G134" s="31">
        <v>0</v>
      </c>
      <c r="H134" s="32">
        <v>0</v>
      </c>
      <c r="I134" s="38"/>
      <c r="J134" s="37"/>
      <c r="K134" s="51"/>
      <c r="L134" s="32"/>
      <c r="M134" s="32"/>
      <c r="N134" s="14"/>
      <c r="O134" s="38"/>
      <c r="P134" s="31"/>
      <c r="Q134" s="32">
        <f t="shared" si="4"/>
        <v>0</v>
      </c>
    </row>
    <row r="135" spans="1:18">
      <c r="A135" s="16">
        <v>135</v>
      </c>
      <c r="B135" s="15" t="s">
        <v>830</v>
      </c>
      <c r="C135" s="15">
        <v>1999</v>
      </c>
      <c r="D135" s="15" t="s">
        <v>780</v>
      </c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2">
        <v>0</v>
      </c>
      <c r="P135" s="14">
        <v>0</v>
      </c>
      <c r="Q135" s="32">
        <f t="shared" si="4"/>
        <v>0</v>
      </c>
    </row>
    <row r="136" spans="1:18">
      <c r="A136" s="16">
        <v>136</v>
      </c>
      <c r="B136" s="15" t="s">
        <v>523</v>
      </c>
      <c r="C136" s="15">
        <v>2000</v>
      </c>
      <c r="D136" s="15" t="s">
        <v>497</v>
      </c>
      <c r="E136" s="14"/>
      <c r="F136" s="14"/>
      <c r="G136" s="14"/>
      <c r="H136" s="14"/>
      <c r="I136" s="32">
        <v>0</v>
      </c>
      <c r="J136" s="38"/>
      <c r="K136" s="53"/>
      <c r="L136" s="38"/>
      <c r="M136" s="31"/>
      <c r="N136" s="12"/>
      <c r="O136" s="38"/>
      <c r="P136" s="31"/>
      <c r="Q136" s="32">
        <f t="shared" si="4"/>
        <v>0</v>
      </c>
    </row>
    <row r="137" spans="1:18">
      <c r="A137" s="16">
        <v>137</v>
      </c>
      <c r="B137" s="15" t="s">
        <v>526</v>
      </c>
      <c r="C137" s="15">
        <v>2000</v>
      </c>
      <c r="D137" s="15" t="s">
        <v>499</v>
      </c>
      <c r="E137" s="14"/>
      <c r="F137" s="14"/>
      <c r="G137" s="14"/>
      <c r="H137" s="14"/>
      <c r="I137" s="32"/>
      <c r="J137" s="38"/>
      <c r="K137" s="38"/>
      <c r="L137" s="38"/>
      <c r="M137" s="38"/>
      <c r="N137" s="14"/>
      <c r="O137" s="38"/>
      <c r="P137" s="31"/>
      <c r="Q137" s="32">
        <f t="shared" si="4"/>
        <v>0</v>
      </c>
    </row>
    <row r="138" spans="1:18">
      <c r="A138" s="16">
        <v>138</v>
      </c>
      <c r="B138" s="23" t="s">
        <v>323</v>
      </c>
      <c r="C138" s="23">
        <v>2000</v>
      </c>
      <c r="D138" s="23" t="s">
        <v>139</v>
      </c>
      <c r="E138" s="38"/>
      <c r="F138" s="32">
        <v>0</v>
      </c>
      <c r="G138" s="38"/>
      <c r="H138" s="31"/>
      <c r="I138" s="38"/>
      <c r="J138" s="38"/>
      <c r="K138" s="51"/>
      <c r="L138" s="38"/>
      <c r="M138" s="38"/>
      <c r="N138" s="14"/>
      <c r="O138" s="38"/>
      <c r="P138" s="31"/>
      <c r="Q138" s="32">
        <f t="shared" si="4"/>
        <v>0</v>
      </c>
    </row>
    <row r="139" spans="1:18">
      <c r="A139" s="16">
        <v>139</v>
      </c>
      <c r="B139" s="15" t="s">
        <v>835</v>
      </c>
      <c r="C139" s="15">
        <v>2000</v>
      </c>
      <c r="D139" s="15" t="s">
        <v>733</v>
      </c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2">
        <v>0</v>
      </c>
      <c r="P139" s="14">
        <v>0</v>
      </c>
      <c r="Q139" s="32">
        <f t="shared" si="4"/>
        <v>0</v>
      </c>
    </row>
    <row r="140" spans="1:18">
      <c r="A140" s="16">
        <v>140</v>
      </c>
      <c r="B140" s="15" t="s">
        <v>584</v>
      </c>
      <c r="C140" s="15">
        <v>1999</v>
      </c>
      <c r="D140" s="15" t="s">
        <v>571</v>
      </c>
      <c r="E140" s="14"/>
      <c r="F140" s="14"/>
      <c r="G140" s="14"/>
      <c r="H140" s="14"/>
      <c r="I140" s="14"/>
      <c r="J140" s="32">
        <v>0</v>
      </c>
      <c r="K140" s="38"/>
      <c r="L140" s="38">
        <v>0</v>
      </c>
      <c r="M140" s="32"/>
      <c r="N140" s="14"/>
      <c r="O140" s="38"/>
      <c r="P140" s="31"/>
      <c r="Q140" s="32">
        <f t="shared" si="4"/>
        <v>0</v>
      </c>
    </row>
    <row r="141" spans="1:18">
      <c r="A141" s="16">
        <v>141</v>
      </c>
      <c r="B141" s="15" t="s">
        <v>827</v>
      </c>
      <c r="C141" s="15">
        <v>2000</v>
      </c>
      <c r="D141" s="15" t="s">
        <v>732</v>
      </c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2">
        <v>0</v>
      </c>
      <c r="P141" s="14">
        <v>0</v>
      </c>
      <c r="Q141" s="32">
        <f t="shared" si="4"/>
        <v>0</v>
      </c>
    </row>
    <row r="142" spans="1:18">
      <c r="A142" s="16">
        <v>142</v>
      </c>
      <c r="B142" s="15" t="s">
        <v>836</v>
      </c>
      <c r="C142" s="15">
        <v>1999</v>
      </c>
      <c r="D142" s="15" t="s">
        <v>732</v>
      </c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2">
        <v>0</v>
      </c>
      <c r="P142" s="14">
        <v>0</v>
      </c>
      <c r="Q142" s="32">
        <f t="shared" si="4"/>
        <v>0</v>
      </c>
    </row>
    <row r="143" spans="1:18">
      <c r="A143" s="16">
        <v>143</v>
      </c>
      <c r="B143" s="23" t="s">
        <v>285</v>
      </c>
      <c r="C143" s="23">
        <v>1999</v>
      </c>
      <c r="D143" s="23" t="s">
        <v>27</v>
      </c>
      <c r="E143" s="31">
        <v>0</v>
      </c>
      <c r="F143" s="37">
        <v>0</v>
      </c>
      <c r="G143" s="31"/>
      <c r="H143" s="31"/>
      <c r="I143" s="31"/>
      <c r="J143" s="38"/>
      <c r="K143" s="52"/>
      <c r="L143" s="38"/>
      <c r="M143" s="31"/>
      <c r="N143" s="14"/>
      <c r="O143" s="14"/>
      <c r="P143" s="31"/>
      <c r="Q143" s="32">
        <f t="shared" si="4"/>
        <v>0</v>
      </c>
    </row>
    <row r="144" spans="1:18">
      <c r="A144" s="16">
        <v>144</v>
      </c>
      <c r="B144" s="15" t="s">
        <v>671</v>
      </c>
      <c r="C144" s="15">
        <v>2000</v>
      </c>
      <c r="D144" s="15" t="s">
        <v>24</v>
      </c>
      <c r="E144" s="14"/>
      <c r="F144" s="14"/>
      <c r="G144" s="95"/>
      <c r="H144" s="14"/>
      <c r="I144" s="14"/>
      <c r="J144" s="14"/>
      <c r="K144" s="14"/>
      <c r="L144" s="32">
        <v>0</v>
      </c>
      <c r="M144" s="14"/>
      <c r="N144" s="14"/>
      <c r="O144" s="14"/>
      <c r="P144" s="31"/>
      <c r="Q144" s="32">
        <f t="shared" si="4"/>
        <v>0</v>
      </c>
    </row>
    <row r="145" spans="1:17">
      <c r="A145" s="16">
        <v>145</v>
      </c>
      <c r="B145" s="23" t="s">
        <v>290</v>
      </c>
      <c r="C145" s="23">
        <v>2000</v>
      </c>
      <c r="D145" s="23" t="s">
        <v>41</v>
      </c>
      <c r="E145" s="31">
        <v>0</v>
      </c>
      <c r="F145" s="37">
        <v>0</v>
      </c>
      <c r="G145" s="31"/>
      <c r="H145" s="38"/>
      <c r="I145" s="38"/>
      <c r="J145" s="38"/>
      <c r="K145" s="33"/>
      <c r="L145" s="38"/>
      <c r="M145" s="38"/>
      <c r="N145" s="14"/>
      <c r="O145" s="14"/>
      <c r="P145" s="31"/>
      <c r="Q145" s="32">
        <f t="shared" si="4"/>
        <v>0</v>
      </c>
    </row>
    <row r="146" spans="1:17">
      <c r="A146" s="16">
        <v>146</v>
      </c>
      <c r="B146" s="23" t="s">
        <v>470</v>
      </c>
      <c r="C146" s="23">
        <v>2000</v>
      </c>
      <c r="D146" s="23" t="s">
        <v>370</v>
      </c>
      <c r="E146" s="38"/>
      <c r="F146" s="38"/>
      <c r="G146" s="32"/>
      <c r="H146" s="32">
        <v>0</v>
      </c>
      <c r="I146" s="38"/>
      <c r="J146" s="38"/>
      <c r="K146" s="51">
        <v>0</v>
      </c>
      <c r="L146" s="38"/>
      <c r="M146" s="37"/>
      <c r="N146" s="14"/>
      <c r="O146" s="14">
        <v>0</v>
      </c>
      <c r="P146" s="31">
        <v>0</v>
      </c>
      <c r="Q146" s="32">
        <f t="shared" si="4"/>
        <v>0</v>
      </c>
    </row>
    <row r="147" spans="1:17">
      <c r="A147" s="16">
        <v>147</v>
      </c>
      <c r="B147" s="15" t="s">
        <v>841</v>
      </c>
      <c r="C147" s="15">
        <v>1999</v>
      </c>
      <c r="D147" s="15" t="s">
        <v>356</v>
      </c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2">
        <v>0</v>
      </c>
      <c r="P147" s="14">
        <v>0</v>
      </c>
      <c r="Q147" s="32">
        <f t="shared" si="4"/>
        <v>0</v>
      </c>
    </row>
    <row r="148" spans="1:17">
      <c r="A148" s="16">
        <v>148</v>
      </c>
      <c r="B148" s="15" t="s">
        <v>829</v>
      </c>
      <c r="C148" s="15">
        <v>1999</v>
      </c>
      <c r="D148" s="15" t="s">
        <v>728</v>
      </c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2">
        <v>0</v>
      </c>
      <c r="P148" s="14">
        <v>0</v>
      </c>
      <c r="Q148" s="32">
        <f t="shared" si="4"/>
        <v>0</v>
      </c>
    </row>
    <row r="149" spans="1:17">
      <c r="A149" s="85"/>
    </row>
    <row r="150" spans="1:17">
      <c r="A150" s="85"/>
    </row>
    <row r="151" spans="1:17">
      <c r="A151" s="85"/>
    </row>
    <row r="152" spans="1:17">
      <c r="A152" s="85"/>
    </row>
    <row r="153" spans="1:17">
      <c r="A153" s="85"/>
    </row>
    <row r="154" spans="1:17">
      <c r="A154" s="85"/>
    </row>
    <row r="155" spans="1:17">
      <c r="A155" s="85"/>
    </row>
    <row r="156" spans="1:17">
      <c r="A156" s="85"/>
    </row>
    <row r="157" spans="1:17">
      <c r="A157" s="85"/>
    </row>
    <row r="158" spans="1:17">
      <c r="A158" s="85"/>
    </row>
    <row r="159" spans="1:17">
      <c r="A159" s="85"/>
    </row>
    <row r="160" spans="1:17">
      <c r="A160" s="85"/>
    </row>
    <row r="161" spans="1:1">
      <c r="A161" s="85"/>
    </row>
    <row r="162" spans="1:1">
      <c r="A162" s="85"/>
    </row>
    <row r="163" spans="1:1">
      <c r="A163" s="85"/>
    </row>
    <row r="164" spans="1:1">
      <c r="A164" s="85"/>
    </row>
    <row r="165" spans="1:1">
      <c r="A165" s="85"/>
    </row>
    <row r="166" spans="1:1">
      <c r="A166" s="85"/>
    </row>
    <row r="167" spans="1:1">
      <c r="A167" s="85"/>
    </row>
    <row r="168" spans="1:1">
      <c r="A168" s="85"/>
    </row>
    <row r="169" spans="1:1">
      <c r="A169" s="85"/>
    </row>
    <row r="170" spans="1:1">
      <c r="A170" s="85"/>
    </row>
    <row r="171" spans="1:1">
      <c r="A171" s="85"/>
    </row>
    <row r="172" spans="1:1">
      <c r="A172" s="85"/>
    </row>
    <row r="173" spans="1:1">
      <c r="A173" s="85"/>
    </row>
    <row r="174" spans="1:1">
      <c r="A174" s="85"/>
    </row>
    <row r="175" spans="1:1">
      <c r="A175" s="85"/>
    </row>
    <row r="176" spans="1:1">
      <c r="A176" s="85"/>
    </row>
    <row r="177" spans="1:9">
      <c r="A177" s="85"/>
    </row>
    <row r="178" spans="1:9">
      <c r="A178" s="85"/>
    </row>
    <row r="179" spans="1:9">
      <c r="A179" s="85"/>
    </row>
    <row r="180" spans="1:9">
      <c r="A180" s="85"/>
    </row>
    <row r="181" spans="1:9">
      <c r="A181" s="85"/>
    </row>
    <row r="182" spans="1:9">
      <c r="A182" s="85"/>
    </row>
    <row r="183" spans="1:9">
      <c r="A183" s="85"/>
    </row>
    <row r="184" spans="1:9">
      <c r="A184" s="85"/>
    </row>
    <row r="185" spans="1:9">
      <c r="A185" s="85"/>
    </row>
    <row r="186" spans="1:9">
      <c r="A186" s="85"/>
      <c r="B186" t="s">
        <v>381</v>
      </c>
      <c r="C186" t="s">
        <v>492</v>
      </c>
      <c r="D186" t="s">
        <v>915</v>
      </c>
      <c r="E186">
        <v>409</v>
      </c>
      <c r="F186">
        <v>1999</v>
      </c>
      <c r="G186" s="30">
        <v>2.0983796296296296E-2</v>
      </c>
      <c r="I186">
        <f t="shared" ref="I186:I207" si="5">570*(2*$G$186/G186-1)</f>
        <v>570</v>
      </c>
    </row>
    <row r="187" spans="1:9">
      <c r="A187" s="85"/>
      <c r="B187" t="s">
        <v>260</v>
      </c>
      <c r="C187" t="s">
        <v>492</v>
      </c>
      <c r="D187" t="s">
        <v>914</v>
      </c>
      <c r="E187">
        <v>393</v>
      </c>
      <c r="F187">
        <v>1999</v>
      </c>
      <c r="G187" s="30">
        <v>2.2928240740740739E-2</v>
      </c>
      <c r="I187">
        <f t="shared" si="5"/>
        <v>473.32155477031807</v>
      </c>
    </row>
    <row r="188" spans="1:9">
      <c r="A188" s="85"/>
      <c r="B188" t="s">
        <v>261</v>
      </c>
      <c r="C188" t="s">
        <v>124</v>
      </c>
      <c r="D188" t="s">
        <v>915</v>
      </c>
      <c r="E188">
        <v>448</v>
      </c>
      <c r="F188">
        <v>1999</v>
      </c>
      <c r="G188" s="30">
        <v>2.3553240740740739E-2</v>
      </c>
      <c r="I188">
        <f t="shared" si="5"/>
        <v>445.63636363636374</v>
      </c>
    </row>
    <row r="189" spans="1:9">
      <c r="A189" s="85"/>
      <c r="B189" t="s">
        <v>274</v>
      </c>
      <c r="C189" t="s">
        <v>913</v>
      </c>
      <c r="D189" t="s">
        <v>914</v>
      </c>
      <c r="E189">
        <v>607</v>
      </c>
      <c r="F189">
        <v>1999</v>
      </c>
      <c r="G189" s="30">
        <v>2.3993055555555556E-2</v>
      </c>
      <c r="I189">
        <f t="shared" si="5"/>
        <v>427.01881331403757</v>
      </c>
    </row>
    <row r="190" spans="1:9">
      <c r="A190" s="85"/>
      <c r="B190" t="s">
        <v>20</v>
      </c>
      <c r="C190" t="s">
        <v>492</v>
      </c>
      <c r="D190" t="s">
        <v>914</v>
      </c>
      <c r="E190">
        <v>398</v>
      </c>
      <c r="F190">
        <v>2000</v>
      </c>
      <c r="G190" s="30">
        <v>2.4305555555555556E-2</v>
      </c>
      <c r="I190">
        <f t="shared" si="5"/>
        <v>414.19999999999993</v>
      </c>
    </row>
    <row r="191" spans="1:9">
      <c r="A191" s="85"/>
      <c r="B191" t="s">
        <v>515</v>
      </c>
      <c r="C191" t="s">
        <v>359</v>
      </c>
      <c r="D191" t="s">
        <v>915</v>
      </c>
      <c r="E191">
        <v>187</v>
      </c>
      <c r="F191">
        <v>1999</v>
      </c>
      <c r="G191" s="30">
        <v>2.6041666666666668E-2</v>
      </c>
      <c r="I191">
        <f t="shared" si="5"/>
        <v>348.58666666666659</v>
      </c>
    </row>
    <row r="192" spans="1:9">
      <c r="A192" s="85"/>
      <c r="B192" t="s">
        <v>923</v>
      </c>
      <c r="C192" t="s">
        <v>363</v>
      </c>
      <c r="D192" t="s">
        <v>915</v>
      </c>
      <c r="E192">
        <v>287</v>
      </c>
      <c r="F192">
        <v>1999</v>
      </c>
      <c r="G192" s="30">
        <v>2.7349537037037037E-2</v>
      </c>
      <c r="I192">
        <f t="shared" si="5"/>
        <v>304.65933135844267</v>
      </c>
    </row>
    <row r="193" spans="1:9">
      <c r="A193" s="85"/>
      <c r="B193" t="s">
        <v>924</v>
      </c>
      <c r="C193" t="s">
        <v>917</v>
      </c>
      <c r="D193" t="s">
        <v>914</v>
      </c>
      <c r="E193">
        <v>110</v>
      </c>
      <c r="F193">
        <v>1999</v>
      </c>
      <c r="G193" s="30">
        <v>2.7708333333333331E-2</v>
      </c>
      <c r="I193">
        <f t="shared" si="5"/>
        <v>293.33333333333331</v>
      </c>
    </row>
    <row r="194" spans="1:9">
      <c r="A194" s="85"/>
      <c r="B194" t="s">
        <v>925</v>
      </c>
      <c r="C194" t="s">
        <v>363</v>
      </c>
      <c r="D194" t="s">
        <v>915</v>
      </c>
      <c r="E194">
        <v>278</v>
      </c>
      <c r="F194">
        <v>1999</v>
      </c>
      <c r="G194" s="30">
        <v>2.9166666666666664E-2</v>
      </c>
      <c r="I194">
        <f t="shared" si="5"/>
        <v>250.16666666666666</v>
      </c>
    </row>
    <row r="195" spans="1:9">
      <c r="A195" s="85"/>
      <c r="B195" t="s">
        <v>400</v>
      </c>
      <c r="C195" t="s">
        <v>492</v>
      </c>
      <c r="D195" t="s">
        <v>915</v>
      </c>
      <c r="E195">
        <v>407</v>
      </c>
      <c r="F195">
        <v>1999</v>
      </c>
      <c r="G195" s="30">
        <v>3.4629629629629628E-2</v>
      </c>
      <c r="I195">
        <f t="shared" si="5"/>
        <v>120.78208556149734</v>
      </c>
    </row>
    <row r="196" spans="1:9">
      <c r="A196" s="85"/>
      <c r="B196" t="s">
        <v>28</v>
      </c>
      <c r="C196" t="s">
        <v>918</v>
      </c>
      <c r="D196" t="s">
        <v>919</v>
      </c>
      <c r="E196">
        <v>214</v>
      </c>
      <c r="F196">
        <v>2000</v>
      </c>
      <c r="G196" s="30">
        <v>3.4861111111111114E-2</v>
      </c>
      <c r="I196">
        <f t="shared" si="5"/>
        <v>116.19521912350588</v>
      </c>
    </row>
    <row r="197" spans="1:9">
      <c r="A197" s="85"/>
      <c r="B197" t="s">
        <v>516</v>
      </c>
      <c r="C197" t="s">
        <v>496</v>
      </c>
      <c r="D197" t="s">
        <v>915</v>
      </c>
      <c r="E197">
        <v>386</v>
      </c>
      <c r="F197">
        <v>1999</v>
      </c>
      <c r="G197" s="30">
        <v>3.5381944444444445E-2</v>
      </c>
      <c r="I197">
        <f t="shared" si="5"/>
        <v>106.09421000981351</v>
      </c>
    </row>
    <row r="198" spans="1:9">
      <c r="A198" s="85"/>
      <c r="B198" t="s">
        <v>926</v>
      </c>
      <c r="C198" t="s">
        <v>913</v>
      </c>
      <c r="D198" t="s">
        <v>914</v>
      </c>
      <c r="E198">
        <v>590</v>
      </c>
      <c r="F198">
        <v>1999</v>
      </c>
      <c r="G198" s="30">
        <v>3.5844907407407409E-2</v>
      </c>
      <c r="I198">
        <f t="shared" si="5"/>
        <v>97.361963190183971</v>
      </c>
    </row>
    <row r="199" spans="1:9">
      <c r="A199" s="85"/>
      <c r="B199" t="s">
        <v>518</v>
      </c>
      <c r="C199" t="s">
        <v>496</v>
      </c>
      <c r="D199" t="s">
        <v>915</v>
      </c>
      <c r="E199">
        <v>371</v>
      </c>
      <c r="F199">
        <v>1999</v>
      </c>
      <c r="G199" s="30">
        <v>3.6064814814814813E-2</v>
      </c>
      <c r="I199">
        <f t="shared" si="5"/>
        <v>93.292682926829272</v>
      </c>
    </row>
    <row r="200" spans="1:9">
      <c r="A200" s="85"/>
      <c r="B200" t="s">
        <v>385</v>
      </c>
      <c r="C200" t="s">
        <v>363</v>
      </c>
      <c r="D200" t="s">
        <v>916</v>
      </c>
      <c r="E200">
        <v>284</v>
      </c>
      <c r="F200">
        <v>1999</v>
      </c>
      <c r="G200" s="30">
        <v>3.6307870370370372E-2</v>
      </c>
      <c r="I200">
        <f t="shared" si="5"/>
        <v>88.852406758049057</v>
      </c>
    </row>
    <row r="201" spans="1:9">
      <c r="A201" s="85"/>
      <c r="B201" t="s">
        <v>517</v>
      </c>
      <c r="C201" t="s">
        <v>662</v>
      </c>
      <c r="D201" t="s">
        <v>919</v>
      </c>
      <c r="E201">
        <v>587</v>
      </c>
      <c r="F201">
        <v>2000</v>
      </c>
      <c r="G201" s="30">
        <v>3.6458333333333336E-2</v>
      </c>
      <c r="I201">
        <f t="shared" si="5"/>
        <v>86.133333333333255</v>
      </c>
    </row>
    <row r="202" spans="1:9">
      <c r="A202" s="85"/>
      <c r="B202" t="s">
        <v>519</v>
      </c>
      <c r="C202" t="s">
        <v>499</v>
      </c>
      <c r="D202" t="s">
        <v>916</v>
      </c>
      <c r="E202">
        <v>574</v>
      </c>
      <c r="F202">
        <v>2000</v>
      </c>
      <c r="G202" s="30">
        <v>3.9143518518518515E-2</v>
      </c>
      <c r="I202">
        <f t="shared" si="5"/>
        <v>41.123595505618049</v>
      </c>
    </row>
    <row r="203" spans="1:9">
      <c r="A203" s="85"/>
      <c r="B203" t="s">
        <v>520</v>
      </c>
      <c r="C203" t="s">
        <v>521</v>
      </c>
      <c r="D203" t="s">
        <v>919</v>
      </c>
      <c r="E203">
        <v>124</v>
      </c>
      <c r="F203">
        <v>1999</v>
      </c>
      <c r="G203" s="30">
        <v>4.0034722222222222E-2</v>
      </c>
      <c r="I203">
        <f t="shared" si="5"/>
        <v>27.519514310494294</v>
      </c>
    </row>
    <row r="204" spans="1:9">
      <c r="A204" s="85"/>
      <c r="B204" t="s">
        <v>387</v>
      </c>
      <c r="C204" t="s">
        <v>503</v>
      </c>
      <c r="D204" t="s">
        <v>916</v>
      </c>
      <c r="E204">
        <v>638</v>
      </c>
      <c r="F204">
        <v>1999</v>
      </c>
      <c r="G204" s="30">
        <v>4.0324074074074075E-2</v>
      </c>
      <c r="I204">
        <f t="shared" si="5"/>
        <v>23.231917336394972</v>
      </c>
    </row>
    <row r="205" spans="1:9">
      <c r="A205" s="85"/>
      <c r="B205" t="s">
        <v>389</v>
      </c>
      <c r="C205" t="s">
        <v>367</v>
      </c>
      <c r="D205" t="s">
        <v>919</v>
      </c>
      <c r="E205">
        <v>467</v>
      </c>
      <c r="F205">
        <v>1999</v>
      </c>
      <c r="G205" s="30">
        <v>4.1273148148148149E-2</v>
      </c>
      <c r="I205">
        <f t="shared" si="5"/>
        <v>9.5905776780706748</v>
      </c>
    </row>
    <row r="206" spans="1:9">
      <c r="B206" t="s">
        <v>276</v>
      </c>
      <c r="C206" t="s">
        <v>488</v>
      </c>
      <c r="D206" t="s">
        <v>915</v>
      </c>
      <c r="E206">
        <v>257</v>
      </c>
      <c r="F206">
        <v>1999</v>
      </c>
      <c r="G206" s="30">
        <v>4.130787037037037E-2</v>
      </c>
      <c r="I206">
        <f t="shared" si="5"/>
        <v>9.1033903054076895</v>
      </c>
    </row>
    <row r="207" spans="1:9">
      <c r="B207" t="s">
        <v>264</v>
      </c>
      <c r="C207" t="s">
        <v>124</v>
      </c>
      <c r="D207" t="s">
        <v>916</v>
      </c>
      <c r="E207">
        <v>449</v>
      </c>
      <c r="F207">
        <v>1999</v>
      </c>
      <c r="G207" s="30">
        <v>4.1828703703703701E-2</v>
      </c>
      <c r="I207">
        <f t="shared" si="5"/>
        <v>1.8926397343664192</v>
      </c>
    </row>
    <row r="208" spans="1:9">
      <c r="A208" s="85"/>
      <c r="B208" t="s">
        <v>291</v>
      </c>
      <c r="C208" t="s">
        <v>363</v>
      </c>
      <c r="D208" t="s">
        <v>916</v>
      </c>
      <c r="E208">
        <v>275</v>
      </c>
      <c r="F208">
        <v>2000</v>
      </c>
      <c r="G208" s="30">
        <v>4.2245370370370371E-2</v>
      </c>
      <c r="I208">
        <v>0</v>
      </c>
    </row>
    <row r="209" spans="1:9">
      <c r="A209" s="85"/>
      <c r="B209" t="s">
        <v>34</v>
      </c>
      <c r="C209" t="s">
        <v>488</v>
      </c>
      <c r="D209" t="s">
        <v>919</v>
      </c>
      <c r="E209">
        <v>272</v>
      </c>
      <c r="F209">
        <v>2000</v>
      </c>
      <c r="G209" s="30">
        <v>4.4143518518518519E-2</v>
      </c>
      <c r="I209">
        <v>0</v>
      </c>
    </row>
    <row r="210" spans="1:9">
      <c r="A210" s="85"/>
      <c r="B210" t="s">
        <v>927</v>
      </c>
      <c r="C210" t="s">
        <v>917</v>
      </c>
      <c r="D210" t="s">
        <v>916</v>
      </c>
      <c r="E210">
        <v>112</v>
      </c>
      <c r="F210">
        <v>2000</v>
      </c>
      <c r="G210" s="30">
        <v>4.7673611111111104E-2</v>
      </c>
      <c r="I210">
        <v>0</v>
      </c>
    </row>
    <row r="211" spans="1:9">
      <c r="A211" s="85"/>
      <c r="B211" t="s">
        <v>268</v>
      </c>
      <c r="C211" t="s">
        <v>488</v>
      </c>
      <c r="D211" t="s">
        <v>915</v>
      </c>
      <c r="E211">
        <v>263</v>
      </c>
      <c r="F211">
        <v>1999</v>
      </c>
      <c r="G211" s="30">
        <v>4.7986111111111111E-2</v>
      </c>
      <c r="I211">
        <v>0</v>
      </c>
    </row>
    <row r="212" spans="1:9">
      <c r="A212" s="85"/>
      <c r="B212" t="s">
        <v>271</v>
      </c>
      <c r="C212" t="s">
        <v>124</v>
      </c>
      <c r="D212" t="s">
        <v>916</v>
      </c>
      <c r="E212">
        <v>454</v>
      </c>
      <c r="F212">
        <v>1999</v>
      </c>
      <c r="G212" s="30">
        <v>4.8657407407407406E-2</v>
      </c>
      <c r="I212">
        <v>0</v>
      </c>
    </row>
    <row r="213" spans="1:9">
      <c r="A213" s="85"/>
      <c r="B213" t="s">
        <v>928</v>
      </c>
      <c r="C213" t="s">
        <v>917</v>
      </c>
      <c r="D213" t="s">
        <v>915</v>
      </c>
      <c r="E213">
        <v>102</v>
      </c>
      <c r="F213">
        <v>2000</v>
      </c>
      <c r="G213" s="30">
        <v>4.9444444444444437E-2</v>
      </c>
      <c r="I213">
        <v>0</v>
      </c>
    </row>
    <row r="214" spans="1:9">
      <c r="A214" s="85"/>
      <c r="B214" t="s">
        <v>523</v>
      </c>
      <c r="C214" t="s">
        <v>497</v>
      </c>
      <c r="D214" t="s">
        <v>919</v>
      </c>
      <c r="E214">
        <v>620</v>
      </c>
      <c r="F214">
        <v>2000</v>
      </c>
      <c r="G214" s="30">
        <v>5.3553240740740742E-2</v>
      </c>
      <c r="I214">
        <v>0</v>
      </c>
    </row>
    <row r="215" spans="1:9">
      <c r="A215" s="85"/>
      <c r="B215" t="s">
        <v>273</v>
      </c>
      <c r="C215" t="s">
        <v>488</v>
      </c>
      <c r="D215" t="s">
        <v>915</v>
      </c>
      <c r="E215">
        <v>252</v>
      </c>
      <c r="F215">
        <v>1999</v>
      </c>
      <c r="G215" s="30">
        <v>5.4930555555555559E-2</v>
      </c>
      <c r="I215">
        <v>0</v>
      </c>
    </row>
    <row r="216" spans="1:9">
      <c r="A216" s="85"/>
      <c r="B216" t="s">
        <v>522</v>
      </c>
      <c r="C216" t="s">
        <v>503</v>
      </c>
      <c r="D216" t="s">
        <v>919</v>
      </c>
      <c r="E216">
        <v>634</v>
      </c>
      <c r="F216">
        <v>1999</v>
      </c>
      <c r="G216" s="30">
        <v>6.2083333333333331E-2</v>
      </c>
      <c r="I216">
        <v>0</v>
      </c>
    </row>
    <row r="217" spans="1:9">
      <c r="A217" s="85"/>
      <c r="B217" t="s">
        <v>396</v>
      </c>
      <c r="C217" t="s">
        <v>503</v>
      </c>
      <c r="D217" t="s">
        <v>919</v>
      </c>
      <c r="E217">
        <v>651</v>
      </c>
      <c r="F217">
        <v>2000</v>
      </c>
      <c r="G217" s="30">
        <v>6.2268518518518522E-2</v>
      </c>
      <c r="I217">
        <v>0</v>
      </c>
    </row>
    <row r="218" spans="1:9">
      <c r="A218" s="85"/>
      <c r="B218" t="s">
        <v>527</v>
      </c>
      <c r="C218" t="s">
        <v>503</v>
      </c>
      <c r="D218" t="s">
        <v>919</v>
      </c>
      <c r="E218">
        <v>649</v>
      </c>
      <c r="F218">
        <v>1999</v>
      </c>
      <c r="G218" s="30">
        <v>6.4375000000000002E-2</v>
      </c>
      <c r="I218">
        <v>0</v>
      </c>
    </row>
    <row r="219" spans="1:9">
      <c r="A219" s="85"/>
      <c r="B219" t="s">
        <v>929</v>
      </c>
      <c r="C219" t="s">
        <v>930</v>
      </c>
      <c r="D219" t="s">
        <v>916</v>
      </c>
      <c r="E219">
        <v>357</v>
      </c>
      <c r="F219">
        <v>1999</v>
      </c>
      <c r="G219" t="s">
        <v>920</v>
      </c>
      <c r="I219">
        <v>0</v>
      </c>
    </row>
    <row r="220" spans="1:9">
      <c r="A220" s="85"/>
      <c r="B220" t="s">
        <v>525</v>
      </c>
      <c r="C220" t="s">
        <v>496</v>
      </c>
      <c r="D220" t="s">
        <v>916</v>
      </c>
      <c r="E220">
        <v>375</v>
      </c>
      <c r="F220">
        <v>2000</v>
      </c>
      <c r="G220" t="s">
        <v>920</v>
      </c>
      <c r="I220">
        <v>0</v>
      </c>
    </row>
    <row r="221" spans="1:9">
      <c r="A221" s="85"/>
      <c r="B221" t="s">
        <v>278</v>
      </c>
      <c r="C221" t="s">
        <v>356</v>
      </c>
      <c r="D221" t="s">
        <v>915</v>
      </c>
      <c r="E221">
        <v>503</v>
      </c>
      <c r="F221">
        <v>1999</v>
      </c>
      <c r="G221" t="s">
        <v>920</v>
      </c>
      <c r="I221">
        <v>0</v>
      </c>
    </row>
    <row r="222" spans="1:9">
      <c r="A222" s="85"/>
      <c r="B222" t="s">
        <v>583</v>
      </c>
      <c r="C222" t="s">
        <v>499</v>
      </c>
      <c r="D222" t="s">
        <v>916</v>
      </c>
      <c r="E222">
        <v>560</v>
      </c>
      <c r="F222">
        <v>1999</v>
      </c>
      <c r="G222" t="s">
        <v>920</v>
      </c>
      <c r="I222">
        <v>0</v>
      </c>
    </row>
    <row r="223" spans="1:9">
      <c r="A223" s="10">
        <v>1</v>
      </c>
      <c r="B223" t="s">
        <v>266</v>
      </c>
      <c r="C223" t="s">
        <v>503</v>
      </c>
      <c r="D223" t="s">
        <v>915</v>
      </c>
      <c r="E223">
        <v>654</v>
      </c>
      <c r="F223">
        <v>1999</v>
      </c>
      <c r="G223" t="s">
        <v>920</v>
      </c>
      <c r="I223">
        <v>0</v>
      </c>
    </row>
    <row r="224" spans="1:9">
      <c r="A224" s="10">
        <v>2</v>
      </c>
    </row>
    <row r="225" spans="1:1">
      <c r="A225" s="10">
        <v>3</v>
      </c>
    </row>
    <row r="226" spans="1:1">
      <c r="A226" s="10">
        <v>4</v>
      </c>
    </row>
    <row r="227" spans="1:1">
      <c r="A227" s="10">
        <v>5</v>
      </c>
    </row>
    <row r="228" spans="1:1">
      <c r="A228" s="10">
        <v>6</v>
      </c>
    </row>
    <row r="229" spans="1:1">
      <c r="A229" s="10">
        <v>7</v>
      </c>
    </row>
    <row r="230" spans="1:1">
      <c r="A230" s="10">
        <v>8</v>
      </c>
    </row>
    <row r="231" spans="1:1">
      <c r="A231" s="10">
        <v>9</v>
      </c>
    </row>
    <row r="232" spans="1:1">
      <c r="A232" s="10">
        <v>10</v>
      </c>
    </row>
    <row r="233" spans="1:1">
      <c r="A233" s="10">
        <v>11</v>
      </c>
    </row>
    <row r="234" spans="1:1">
      <c r="A234" s="10">
        <v>12</v>
      </c>
    </row>
    <row r="235" spans="1:1">
      <c r="A235" s="10">
        <v>13</v>
      </c>
    </row>
    <row r="236" spans="1:1">
      <c r="A236" s="10">
        <v>14</v>
      </c>
    </row>
    <row r="237" spans="1:1">
      <c r="A237" s="10">
        <v>15</v>
      </c>
    </row>
    <row r="238" spans="1:1">
      <c r="A238" s="10">
        <v>16</v>
      </c>
    </row>
    <row r="239" spans="1:1">
      <c r="A239" s="10">
        <v>17</v>
      </c>
    </row>
    <row r="240" spans="1:1">
      <c r="A240" s="10">
        <v>18</v>
      </c>
    </row>
    <row r="241" spans="1:1">
      <c r="A241" s="10">
        <v>19</v>
      </c>
    </row>
    <row r="242" spans="1:1">
      <c r="A242" s="10">
        <v>20</v>
      </c>
    </row>
    <row r="243" spans="1:1">
      <c r="A243" s="10">
        <v>21</v>
      </c>
    </row>
    <row r="244" spans="1:1">
      <c r="A244" s="10">
        <v>22</v>
      </c>
    </row>
    <row r="245" spans="1:1">
      <c r="A245" s="10">
        <v>23</v>
      </c>
    </row>
    <row r="246" spans="1:1">
      <c r="A246" s="10">
        <v>24</v>
      </c>
    </row>
    <row r="247" spans="1:1">
      <c r="A247" s="10">
        <v>25</v>
      </c>
    </row>
    <row r="248" spans="1:1">
      <c r="A248" s="10">
        <v>26</v>
      </c>
    </row>
    <row r="249" spans="1:1">
      <c r="A249" s="10">
        <v>27</v>
      </c>
    </row>
    <row r="250" spans="1:1">
      <c r="A250" s="10">
        <v>28</v>
      </c>
    </row>
    <row r="251" spans="1:1">
      <c r="A251" s="10">
        <v>29</v>
      </c>
    </row>
    <row r="252" spans="1:1">
      <c r="A252" s="10">
        <v>30</v>
      </c>
    </row>
    <row r="253" spans="1:1">
      <c r="A253" s="10">
        <v>31</v>
      </c>
    </row>
    <row r="254" spans="1:1" ht="18.75" customHeight="1">
      <c r="A254" s="10">
        <v>32</v>
      </c>
    </row>
    <row r="255" spans="1:1">
      <c r="A255" s="10">
        <v>33</v>
      </c>
    </row>
    <row r="256" spans="1:1">
      <c r="A256" s="10">
        <v>34</v>
      </c>
    </row>
    <row r="257" spans="1:1">
      <c r="A257" s="10">
        <v>35</v>
      </c>
    </row>
    <row r="258" spans="1:1">
      <c r="A258" s="10">
        <v>36</v>
      </c>
    </row>
    <row r="259" spans="1:1">
      <c r="A259" s="10">
        <v>37</v>
      </c>
    </row>
    <row r="260" spans="1:1">
      <c r="A260" s="10">
        <v>38</v>
      </c>
    </row>
    <row r="261" spans="1:1">
      <c r="A261" s="85"/>
    </row>
    <row r="262" spans="1:1">
      <c r="A262" s="85"/>
    </row>
    <row r="263" spans="1:1">
      <c r="A263" s="85"/>
    </row>
    <row r="264" spans="1:1" ht="20.25" customHeight="1">
      <c r="A264" s="85"/>
    </row>
    <row r="265" spans="1:1">
      <c r="A265" s="85"/>
    </row>
    <row r="266" spans="1:1">
      <c r="A266" s="85"/>
    </row>
    <row r="267" spans="1:1">
      <c r="A267" s="85"/>
    </row>
    <row r="268" spans="1:1">
      <c r="A268" s="85"/>
    </row>
    <row r="269" spans="1:1">
      <c r="A269" s="85"/>
    </row>
    <row r="270" spans="1:1">
      <c r="A270" s="85"/>
    </row>
    <row r="271" spans="1:1">
      <c r="A271" s="85"/>
    </row>
    <row r="272" spans="1:1">
      <c r="A272" s="85"/>
    </row>
    <row r="273" spans="1:1">
      <c r="A273" s="85"/>
    </row>
    <row r="274" spans="1:1">
      <c r="A274" s="85"/>
    </row>
    <row r="275" spans="1:1">
      <c r="A275" s="85"/>
    </row>
    <row r="276" spans="1:1">
      <c r="A276" s="85"/>
    </row>
    <row r="277" spans="1:1">
      <c r="A277" s="85"/>
    </row>
    <row r="278" spans="1:1">
      <c r="A278" s="85"/>
    </row>
    <row r="279" spans="1:1">
      <c r="A279" s="85"/>
    </row>
    <row r="280" spans="1:1">
      <c r="A280" s="85"/>
    </row>
    <row r="281" spans="1:1">
      <c r="A281" s="85"/>
    </row>
    <row r="282" spans="1:1">
      <c r="A282" s="85"/>
    </row>
    <row r="283" spans="1:1">
      <c r="A283" s="85"/>
    </row>
    <row r="284" spans="1:1">
      <c r="A284" s="85"/>
    </row>
    <row r="285" spans="1:1">
      <c r="A285" s="85"/>
    </row>
    <row r="286" spans="1:1">
      <c r="A286" s="85"/>
    </row>
  </sheetData>
  <sortState ref="B2:Q15">
    <sortCondition descending="1" ref="Q2:Q15"/>
  </sortState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R253"/>
  <sheetViews>
    <sheetView zoomScale="84" zoomScaleNormal="84" workbookViewId="0">
      <selection activeCell="S17" sqref="S17"/>
    </sheetView>
  </sheetViews>
  <sheetFormatPr defaultRowHeight="15"/>
  <cols>
    <col min="1" max="1" width="4.140625" bestFit="1" customWidth="1"/>
    <col min="2" max="2" width="25" bestFit="1" customWidth="1"/>
    <col min="3" max="3" width="5.85546875" bestFit="1" customWidth="1"/>
    <col min="4" max="4" width="23.28515625" bestFit="1" customWidth="1"/>
    <col min="5" max="5" width="6" customWidth="1"/>
    <col min="6" max="6" width="6.85546875" customWidth="1"/>
    <col min="7" max="7" width="7.5703125" customWidth="1"/>
    <col min="8" max="8" width="8" customWidth="1"/>
    <col min="9" max="9" width="6.42578125" bestFit="1" customWidth="1"/>
    <col min="10" max="10" width="7" bestFit="1" customWidth="1"/>
    <col min="11" max="11" width="6.5703125" bestFit="1" customWidth="1"/>
    <col min="12" max="12" width="7.28515625" bestFit="1" customWidth="1"/>
    <col min="13" max="13" width="5.7109375" customWidth="1"/>
    <col min="14" max="14" width="8" bestFit="1" customWidth="1"/>
    <col min="15" max="15" width="7.85546875" bestFit="1" customWidth="1"/>
    <col min="16" max="17" width="8.85546875" bestFit="1" customWidth="1"/>
  </cols>
  <sheetData>
    <row r="1" spans="1:18">
      <c r="A1" s="1" t="s">
        <v>0</v>
      </c>
      <c r="B1" s="1" t="s">
        <v>1</v>
      </c>
      <c r="C1" s="1" t="s">
        <v>2</v>
      </c>
      <c r="D1" s="49" t="s">
        <v>3</v>
      </c>
      <c r="E1" s="1" t="s">
        <v>15</v>
      </c>
      <c r="F1" s="1" t="s">
        <v>16</v>
      </c>
      <c r="G1" s="1" t="s">
        <v>17</v>
      </c>
      <c r="H1" s="1" t="s">
        <v>18</v>
      </c>
      <c r="I1" s="1" t="s">
        <v>8</v>
      </c>
      <c r="J1" s="1" t="s">
        <v>9</v>
      </c>
      <c r="K1" s="1" t="s">
        <v>135</v>
      </c>
      <c r="L1" s="1" t="s">
        <v>14</v>
      </c>
      <c r="M1" s="1" t="s">
        <v>10</v>
      </c>
      <c r="N1" s="1" t="s">
        <v>10</v>
      </c>
      <c r="O1" s="1" t="s">
        <v>11</v>
      </c>
      <c r="P1" s="1" t="s">
        <v>12</v>
      </c>
      <c r="Q1" s="50" t="s">
        <v>904</v>
      </c>
    </row>
    <row r="2" spans="1:18" ht="18" customHeight="1">
      <c r="A2" s="69">
        <v>1</v>
      </c>
      <c r="B2" s="110" t="s">
        <v>53</v>
      </c>
      <c r="C2" s="38">
        <v>1997</v>
      </c>
      <c r="D2" s="110" t="s">
        <v>367</v>
      </c>
      <c r="E2" s="151"/>
      <c r="F2" s="151"/>
      <c r="G2" s="152">
        <v>240.2229299363056</v>
      </c>
      <c r="H2" s="153">
        <v>420</v>
      </c>
      <c r="I2" s="153">
        <v>462</v>
      </c>
      <c r="J2" s="151">
        <v>448</v>
      </c>
      <c r="K2" s="151">
        <v>700</v>
      </c>
      <c r="L2" s="154">
        <v>286</v>
      </c>
      <c r="M2" s="151">
        <v>665</v>
      </c>
      <c r="N2" s="151">
        <v>665</v>
      </c>
      <c r="O2" s="151">
        <v>700</v>
      </c>
      <c r="P2" s="125">
        <v>700</v>
      </c>
      <c r="Q2" s="125">
        <f>E2+F2+J2+K2+M2+N2+O2+P2</f>
        <v>3878</v>
      </c>
      <c r="R2" s="56"/>
    </row>
    <row r="3" spans="1:18">
      <c r="A3" s="69">
        <v>2</v>
      </c>
      <c r="B3" s="110" t="s">
        <v>38</v>
      </c>
      <c r="C3" s="38">
        <v>1998</v>
      </c>
      <c r="D3" s="110" t="s">
        <v>184</v>
      </c>
      <c r="E3" s="125">
        <v>551.99346405228755</v>
      </c>
      <c r="F3" s="151">
        <v>665</v>
      </c>
      <c r="G3" s="155">
        <v>478</v>
      </c>
      <c r="H3" s="99">
        <v>613</v>
      </c>
      <c r="I3" s="156">
        <v>665</v>
      </c>
      <c r="J3" s="99">
        <v>700</v>
      </c>
      <c r="K3" s="153">
        <v>474</v>
      </c>
      <c r="L3" s="155">
        <v>520</v>
      </c>
      <c r="M3" s="151"/>
      <c r="N3" s="151"/>
      <c r="O3" s="154">
        <v>514</v>
      </c>
      <c r="P3" s="125">
        <v>570</v>
      </c>
      <c r="Q3" s="125">
        <f>E3+F3+H3+I3+J3+M3+N3+P3</f>
        <v>3764.9934640522874</v>
      </c>
      <c r="R3" s="56"/>
    </row>
    <row r="4" spans="1:18">
      <c r="A4" s="69">
        <v>3</v>
      </c>
      <c r="B4" s="110" t="s">
        <v>39</v>
      </c>
      <c r="C4" s="38">
        <v>1998</v>
      </c>
      <c r="D4" s="110" t="s">
        <v>367</v>
      </c>
      <c r="E4" s="151"/>
      <c r="F4" s="151"/>
      <c r="G4" s="153">
        <v>228.56886227544908</v>
      </c>
      <c r="H4" s="99">
        <v>665</v>
      </c>
      <c r="I4" s="156">
        <v>536</v>
      </c>
      <c r="J4" s="154">
        <v>529</v>
      </c>
      <c r="K4" s="154">
        <v>472</v>
      </c>
      <c r="L4" s="151">
        <v>545</v>
      </c>
      <c r="M4" s="151">
        <v>617</v>
      </c>
      <c r="N4" s="155">
        <v>522</v>
      </c>
      <c r="O4" s="151">
        <v>611</v>
      </c>
      <c r="P4" s="125">
        <v>642</v>
      </c>
      <c r="Q4" s="125">
        <f>E4+F4+H4+I4+L4+M4+O4+P4</f>
        <v>3616</v>
      </c>
      <c r="R4" s="56"/>
    </row>
    <row r="5" spans="1:18">
      <c r="A5" s="69">
        <v>4</v>
      </c>
      <c r="B5" s="23" t="s">
        <v>49</v>
      </c>
      <c r="C5" s="46">
        <v>1997</v>
      </c>
      <c r="D5" s="23" t="s">
        <v>184</v>
      </c>
      <c r="E5" s="125">
        <v>500.20650813516892</v>
      </c>
      <c r="F5" s="151">
        <v>616</v>
      </c>
      <c r="G5" s="156">
        <v>665</v>
      </c>
      <c r="H5" s="151">
        <v>665</v>
      </c>
      <c r="I5" s="151"/>
      <c r="J5" s="151"/>
      <c r="K5" s="151">
        <v>348</v>
      </c>
      <c r="L5" s="151"/>
      <c r="M5" s="151"/>
      <c r="N5" s="99"/>
      <c r="O5" s="88">
        <v>310</v>
      </c>
      <c r="P5" s="125">
        <v>561</v>
      </c>
      <c r="Q5" s="125">
        <f>E5+F5+G5+H5+I5+J5+K5+L5+M5+N5+P5</f>
        <v>3355.2065081351689</v>
      </c>
      <c r="R5" s="56"/>
    </row>
    <row r="6" spans="1:18">
      <c r="A6" s="69">
        <v>5</v>
      </c>
      <c r="B6" s="23" t="s">
        <v>126</v>
      </c>
      <c r="C6" s="46">
        <v>1997</v>
      </c>
      <c r="D6" s="23" t="s">
        <v>136</v>
      </c>
      <c r="E6" s="125">
        <v>494.04139433551188</v>
      </c>
      <c r="F6" s="151">
        <v>652</v>
      </c>
      <c r="G6" s="155">
        <v>251</v>
      </c>
      <c r="H6" s="155">
        <v>0</v>
      </c>
      <c r="I6" s="156">
        <v>590</v>
      </c>
      <c r="J6" s="125"/>
      <c r="K6" s="125">
        <v>522</v>
      </c>
      <c r="L6" s="154">
        <v>168</v>
      </c>
      <c r="M6" s="156"/>
      <c r="N6" s="99"/>
      <c r="O6" s="151">
        <v>474</v>
      </c>
      <c r="P6" s="125">
        <v>401</v>
      </c>
      <c r="Q6" s="125">
        <f>E6+F6+H6+I6+J6+K6+M6+N6+O6+P6</f>
        <v>3133.041394335512</v>
      </c>
    </row>
    <row r="7" spans="1:18">
      <c r="A7" s="69">
        <v>6</v>
      </c>
      <c r="B7" s="23" t="s">
        <v>405</v>
      </c>
      <c r="C7" s="46">
        <v>1997</v>
      </c>
      <c r="D7" s="23" t="s">
        <v>380</v>
      </c>
      <c r="E7" s="151"/>
      <c r="F7" s="151"/>
      <c r="G7" s="125">
        <v>318.36738056013178</v>
      </c>
      <c r="H7" s="99">
        <v>448</v>
      </c>
      <c r="I7" s="156">
        <v>553</v>
      </c>
      <c r="J7" s="151">
        <v>281</v>
      </c>
      <c r="K7" s="151">
        <v>635</v>
      </c>
      <c r="L7" s="151">
        <v>665</v>
      </c>
      <c r="M7" s="151"/>
      <c r="N7" s="157"/>
      <c r="O7" s="151"/>
      <c r="P7" s="125"/>
      <c r="Q7" s="125">
        <f>E7+F7+G7+H7+I7+J7+K7+L7+M7+N7+O7+P7</f>
        <v>2900.367380560132</v>
      </c>
    </row>
    <row r="8" spans="1:18">
      <c r="A8" s="69">
        <v>7</v>
      </c>
      <c r="B8" s="15" t="s">
        <v>854</v>
      </c>
      <c r="C8" s="46">
        <v>1997</v>
      </c>
      <c r="D8" s="23" t="s">
        <v>352</v>
      </c>
      <c r="E8" s="151">
        <v>665</v>
      </c>
      <c r="F8" s="151">
        <v>541</v>
      </c>
      <c r="G8" s="156">
        <v>186.74657534246577</v>
      </c>
      <c r="H8" s="99">
        <v>467</v>
      </c>
      <c r="I8" s="99"/>
      <c r="J8" s="156"/>
      <c r="K8" s="99"/>
      <c r="L8" s="99"/>
      <c r="M8" s="151"/>
      <c r="N8" s="158"/>
      <c r="O8" s="151">
        <v>289</v>
      </c>
      <c r="P8" s="125">
        <v>490</v>
      </c>
      <c r="Q8" s="125">
        <f>E8+F8+G8+H8+I8+J8+K8+L8+M8+N8+O8+P8</f>
        <v>2638.7465753424658</v>
      </c>
    </row>
    <row r="9" spans="1:18">
      <c r="A9" s="69">
        <v>8</v>
      </c>
      <c r="B9" s="23" t="s">
        <v>55</v>
      </c>
      <c r="C9" s="46">
        <v>1997</v>
      </c>
      <c r="D9" s="23" t="s">
        <v>44</v>
      </c>
      <c r="E9" s="156">
        <v>324.37300743889477</v>
      </c>
      <c r="F9" s="99">
        <v>521</v>
      </c>
      <c r="G9" s="154">
        <v>0</v>
      </c>
      <c r="H9" s="156">
        <v>363</v>
      </c>
      <c r="I9" s="153">
        <v>332</v>
      </c>
      <c r="J9" s="151"/>
      <c r="K9" s="154">
        <v>148</v>
      </c>
      <c r="L9" s="154">
        <v>157</v>
      </c>
      <c r="M9" s="151">
        <v>418</v>
      </c>
      <c r="N9" s="157">
        <v>365</v>
      </c>
      <c r="O9" s="88">
        <v>89</v>
      </c>
      <c r="P9" s="125">
        <v>383</v>
      </c>
      <c r="Q9" s="125">
        <f>E9+F9+G9+H9+I9+J9+K9+L9+M9+N9+P9-I9-K9-L9</f>
        <v>2374.373007438895</v>
      </c>
    </row>
    <row r="10" spans="1:18">
      <c r="A10" s="69">
        <v>9</v>
      </c>
      <c r="B10" s="23" t="s">
        <v>57</v>
      </c>
      <c r="C10" s="46">
        <v>1997</v>
      </c>
      <c r="D10" s="23" t="s">
        <v>137</v>
      </c>
      <c r="E10" s="156">
        <v>468.98294762484761</v>
      </c>
      <c r="F10" s="99">
        <v>574</v>
      </c>
      <c r="G10" s="156">
        <v>0</v>
      </c>
      <c r="H10" s="151">
        <v>553</v>
      </c>
      <c r="I10" s="151"/>
      <c r="J10" s="99"/>
      <c r="K10" s="99"/>
      <c r="L10" s="151"/>
      <c r="M10" s="157"/>
      <c r="N10" s="157"/>
      <c r="O10" s="157">
        <v>379</v>
      </c>
      <c r="P10" s="125">
        <v>368</v>
      </c>
      <c r="Q10" s="125">
        <f>E10+F10+G10+H10+I10+J10+K10+L10+M10+N10+O10+P10</f>
        <v>2342.9829476248478</v>
      </c>
    </row>
    <row r="11" spans="1:18">
      <c r="A11" s="69">
        <v>10</v>
      </c>
      <c r="B11" s="23" t="s">
        <v>40</v>
      </c>
      <c r="C11" s="46">
        <v>1998</v>
      </c>
      <c r="D11" s="23" t="s">
        <v>367</v>
      </c>
      <c r="E11" s="151"/>
      <c r="F11" s="151"/>
      <c r="G11" s="156">
        <v>253.59649122807011</v>
      </c>
      <c r="H11" s="151">
        <v>444</v>
      </c>
      <c r="I11" s="151"/>
      <c r="J11" s="125">
        <v>386</v>
      </c>
      <c r="K11" s="125">
        <v>247</v>
      </c>
      <c r="L11" s="151"/>
      <c r="M11" s="156">
        <v>431</v>
      </c>
      <c r="N11" s="158">
        <v>473</v>
      </c>
      <c r="O11" s="151"/>
      <c r="P11" s="125"/>
      <c r="Q11" s="125">
        <f>E11+F11+G11+H11+I11+J11+K11+L11+M11+N11+O11+P11</f>
        <v>2234.5964912280701</v>
      </c>
    </row>
    <row r="12" spans="1:18">
      <c r="A12" s="69">
        <v>11</v>
      </c>
      <c r="B12" s="23" t="s">
        <v>125</v>
      </c>
      <c r="C12" s="46">
        <v>1997</v>
      </c>
      <c r="D12" s="15" t="s">
        <v>853</v>
      </c>
      <c r="E12" s="151"/>
      <c r="F12" s="151"/>
      <c r="G12" s="151"/>
      <c r="H12" s="151"/>
      <c r="I12" s="125">
        <v>446</v>
      </c>
      <c r="J12" s="151">
        <v>258</v>
      </c>
      <c r="K12" s="151">
        <v>350</v>
      </c>
      <c r="L12" s="99"/>
      <c r="M12" s="157">
        <v>259</v>
      </c>
      <c r="N12" s="157">
        <v>406</v>
      </c>
      <c r="O12" s="157">
        <v>314</v>
      </c>
      <c r="P12" s="152">
        <v>31</v>
      </c>
      <c r="Q12" s="125">
        <f>E12+F12+G12+H12+I12+J12+K12+L12+M12+N12+O12+P12-P12</f>
        <v>2033</v>
      </c>
    </row>
    <row r="13" spans="1:18">
      <c r="A13" s="69">
        <v>12</v>
      </c>
      <c r="B13" s="23" t="s">
        <v>647</v>
      </c>
      <c r="C13" s="46">
        <v>1997</v>
      </c>
      <c r="D13" s="23" t="s">
        <v>352</v>
      </c>
      <c r="E13" s="38">
        <v>566</v>
      </c>
      <c r="F13" s="38">
        <v>627</v>
      </c>
      <c r="G13" s="31">
        <v>261.29422718808183</v>
      </c>
      <c r="H13" s="38">
        <v>204</v>
      </c>
      <c r="I13" s="38"/>
      <c r="J13" s="38"/>
      <c r="K13" s="32">
        <v>190</v>
      </c>
      <c r="L13" s="38"/>
      <c r="M13" s="38"/>
      <c r="N13" s="38"/>
      <c r="O13" s="37">
        <v>0</v>
      </c>
      <c r="P13" s="32">
        <v>173</v>
      </c>
      <c r="Q13" s="32">
        <f t="shared" ref="Q13:Q20" si="0">E13+F13+G13+H13+I13+J13+K13+L13+M13+N13+O13+P13</f>
        <v>2021.2942271880818</v>
      </c>
    </row>
    <row r="14" spans="1:18">
      <c r="A14" s="69">
        <v>13</v>
      </c>
      <c r="B14" s="23" t="s">
        <v>52</v>
      </c>
      <c r="C14" s="46">
        <v>1997</v>
      </c>
      <c r="D14" s="23" t="s">
        <v>179</v>
      </c>
      <c r="E14" s="31">
        <v>537.84237726098172</v>
      </c>
      <c r="F14" s="37">
        <v>467</v>
      </c>
      <c r="G14" s="39">
        <v>207</v>
      </c>
      <c r="H14" s="31">
        <v>427</v>
      </c>
      <c r="I14" s="31"/>
      <c r="J14" s="38"/>
      <c r="K14" s="37"/>
      <c r="L14" s="38"/>
      <c r="M14" s="38"/>
      <c r="N14" s="38"/>
      <c r="O14" s="37"/>
      <c r="P14" s="32"/>
      <c r="Q14" s="32">
        <f t="shared" si="0"/>
        <v>1638.8423772609817</v>
      </c>
    </row>
    <row r="15" spans="1:18">
      <c r="A15" s="69">
        <v>14</v>
      </c>
      <c r="B15" s="23" t="s">
        <v>298</v>
      </c>
      <c r="C15" s="46">
        <v>1998</v>
      </c>
      <c r="D15" s="23" t="s">
        <v>138</v>
      </c>
      <c r="E15" s="31">
        <v>403.27309236947792</v>
      </c>
      <c r="F15" s="37">
        <v>494</v>
      </c>
      <c r="G15" s="31">
        <v>212</v>
      </c>
      <c r="H15" s="38">
        <v>337</v>
      </c>
      <c r="I15" s="38">
        <v>185</v>
      </c>
      <c r="J15" s="38"/>
      <c r="K15" s="32"/>
      <c r="L15" s="38"/>
      <c r="M15" s="38"/>
      <c r="N15" s="39"/>
      <c r="O15" s="37"/>
      <c r="P15" s="32"/>
      <c r="Q15" s="32">
        <f t="shared" si="0"/>
        <v>1631.273092369478</v>
      </c>
    </row>
    <row r="16" spans="1:18">
      <c r="A16" s="69">
        <v>15</v>
      </c>
      <c r="B16" s="23" t="s">
        <v>406</v>
      </c>
      <c r="C16" s="46">
        <v>1997</v>
      </c>
      <c r="D16" s="23" t="s">
        <v>380</v>
      </c>
      <c r="E16" s="31"/>
      <c r="F16" s="37"/>
      <c r="G16" s="32">
        <v>261.58180689226936</v>
      </c>
      <c r="H16" s="38">
        <v>383</v>
      </c>
      <c r="I16" s="38">
        <v>423</v>
      </c>
      <c r="J16" s="38">
        <v>126</v>
      </c>
      <c r="K16" s="38">
        <v>180</v>
      </c>
      <c r="L16" s="37">
        <v>172</v>
      </c>
      <c r="M16" s="31"/>
      <c r="N16" s="38"/>
      <c r="O16" s="38"/>
      <c r="P16" s="32"/>
      <c r="Q16" s="32">
        <f t="shared" si="0"/>
        <v>1545.5818068922695</v>
      </c>
    </row>
    <row r="17" spans="1:17">
      <c r="A17" s="69">
        <v>16</v>
      </c>
      <c r="B17" s="23" t="s">
        <v>295</v>
      </c>
      <c r="C17" s="46">
        <v>1998</v>
      </c>
      <c r="D17" s="23" t="s">
        <v>24</v>
      </c>
      <c r="E17" s="32">
        <v>515.72289156626493</v>
      </c>
      <c r="F17" s="38">
        <v>452</v>
      </c>
      <c r="G17" s="55">
        <v>214</v>
      </c>
      <c r="H17" s="37">
        <v>160</v>
      </c>
      <c r="I17" s="31"/>
      <c r="J17" s="38"/>
      <c r="K17" s="32"/>
      <c r="L17" s="38">
        <v>38</v>
      </c>
      <c r="M17" s="38"/>
      <c r="N17" s="14"/>
      <c r="O17" s="38"/>
      <c r="P17" s="32"/>
      <c r="Q17" s="32">
        <f t="shared" si="0"/>
        <v>1379.7228915662649</v>
      </c>
    </row>
    <row r="18" spans="1:17">
      <c r="A18" s="69">
        <v>17</v>
      </c>
      <c r="B18" s="23" t="s">
        <v>60</v>
      </c>
      <c r="C18" s="46">
        <v>1997</v>
      </c>
      <c r="D18" s="23" t="s">
        <v>149</v>
      </c>
      <c r="E18" s="31">
        <v>281.37865311308769</v>
      </c>
      <c r="F18" s="37">
        <v>545</v>
      </c>
      <c r="G18" s="38">
        <v>35</v>
      </c>
      <c r="H18" s="38">
        <v>423</v>
      </c>
      <c r="I18" s="38"/>
      <c r="J18" s="38"/>
      <c r="K18" s="32"/>
      <c r="L18" s="38"/>
      <c r="M18" s="54"/>
      <c r="N18" s="39"/>
      <c r="O18" s="38"/>
      <c r="P18" s="32"/>
      <c r="Q18" s="32">
        <f t="shared" si="0"/>
        <v>1284.3786531130877</v>
      </c>
    </row>
    <row r="19" spans="1:17">
      <c r="A19" s="69">
        <v>18</v>
      </c>
      <c r="B19" s="23" t="s">
        <v>59</v>
      </c>
      <c r="C19" s="46">
        <v>1997</v>
      </c>
      <c r="D19" s="23" t="s">
        <v>27</v>
      </c>
      <c r="E19" s="31">
        <v>493.68077162414437</v>
      </c>
      <c r="F19" s="37">
        <v>432</v>
      </c>
      <c r="G19" s="38"/>
      <c r="H19" s="37"/>
      <c r="I19" s="31">
        <v>260</v>
      </c>
      <c r="J19" s="38"/>
      <c r="K19" s="38"/>
      <c r="L19" s="38"/>
      <c r="M19" s="37"/>
      <c r="N19" s="131"/>
      <c r="O19" s="38"/>
      <c r="P19" s="32"/>
      <c r="Q19" s="32">
        <f t="shared" si="0"/>
        <v>1185.6807716241444</v>
      </c>
    </row>
    <row r="20" spans="1:17">
      <c r="A20" s="69">
        <v>19</v>
      </c>
      <c r="B20" s="23" t="s">
        <v>407</v>
      </c>
      <c r="C20" s="46">
        <v>1997</v>
      </c>
      <c r="D20" s="23" t="s">
        <v>380</v>
      </c>
      <c r="E20" s="38"/>
      <c r="F20" s="38"/>
      <c r="G20" s="32">
        <v>160.36504424778747</v>
      </c>
      <c r="H20" s="38">
        <v>396</v>
      </c>
      <c r="I20" s="32">
        <v>369</v>
      </c>
      <c r="J20" s="38">
        <v>151</v>
      </c>
      <c r="K20" s="31"/>
      <c r="L20" s="32">
        <v>98</v>
      </c>
      <c r="M20" s="38"/>
      <c r="N20" s="14"/>
      <c r="O20" s="38"/>
      <c r="P20" s="32"/>
      <c r="Q20" s="32">
        <f t="shared" si="0"/>
        <v>1174.3650442477874</v>
      </c>
    </row>
    <row r="21" spans="1:17">
      <c r="A21" s="69">
        <v>20</v>
      </c>
      <c r="B21" s="23" t="s">
        <v>293</v>
      </c>
      <c r="C21" s="46">
        <v>1997</v>
      </c>
      <c r="D21" s="23" t="s">
        <v>37</v>
      </c>
      <c r="E21" s="33">
        <v>595.23688663282576</v>
      </c>
      <c r="F21" s="37">
        <v>486</v>
      </c>
      <c r="G21" s="32"/>
      <c r="H21" s="38"/>
      <c r="I21" s="38"/>
      <c r="J21" s="37"/>
      <c r="K21" s="38">
        <v>0</v>
      </c>
      <c r="L21" s="37"/>
      <c r="M21" s="38"/>
      <c r="N21" s="39"/>
      <c r="O21" s="38"/>
      <c r="P21" s="32"/>
      <c r="Q21" s="32">
        <f t="shared" ref="Q21:Q44" si="1">E21+F21+G21+H21+I21+J21+K21+L21+M21+N21+O21+P21</f>
        <v>1081.2368866328256</v>
      </c>
    </row>
    <row r="22" spans="1:17">
      <c r="A22" s="69">
        <v>21</v>
      </c>
      <c r="B22" s="23" t="s">
        <v>294</v>
      </c>
      <c r="C22" s="46">
        <v>1997</v>
      </c>
      <c r="D22" s="23" t="s">
        <v>216</v>
      </c>
      <c r="E22" s="31">
        <v>588.0282637954241</v>
      </c>
      <c r="F22" s="37">
        <v>0</v>
      </c>
      <c r="G22" s="32"/>
      <c r="H22" s="37">
        <v>467</v>
      </c>
      <c r="I22" s="31"/>
      <c r="J22" s="38"/>
      <c r="K22" s="32"/>
      <c r="L22" s="38"/>
      <c r="M22" s="37">
        <v>0</v>
      </c>
      <c r="N22" s="14">
        <v>0</v>
      </c>
      <c r="O22" s="38">
        <v>0</v>
      </c>
      <c r="P22" s="32">
        <v>0</v>
      </c>
      <c r="Q22" s="32">
        <f t="shared" si="1"/>
        <v>1055.0282637954242</v>
      </c>
    </row>
    <row r="23" spans="1:17">
      <c r="A23" s="69">
        <v>22</v>
      </c>
      <c r="B23" s="23" t="s">
        <v>296</v>
      </c>
      <c r="C23" s="46">
        <v>1998</v>
      </c>
      <c r="D23" s="23" t="s">
        <v>29</v>
      </c>
      <c r="E23" s="31">
        <v>479.08602150537638</v>
      </c>
      <c r="F23" s="37">
        <v>454</v>
      </c>
      <c r="G23" s="31"/>
      <c r="H23" s="37"/>
      <c r="I23" s="31"/>
      <c r="J23" s="38"/>
      <c r="K23" s="38"/>
      <c r="L23" s="38"/>
      <c r="M23" s="38"/>
      <c r="N23" s="39"/>
      <c r="O23" s="14"/>
      <c r="P23" s="32"/>
      <c r="Q23" s="32">
        <f t="shared" si="1"/>
        <v>933.08602150537638</v>
      </c>
    </row>
    <row r="24" spans="1:17">
      <c r="A24" s="69">
        <v>23</v>
      </c>
      <c r="B24" s="23" t="s">
        <v>305</v>
      </c>
      <c r="C24" s="46">
        <v>1998</v>
      </c>
      <c r="D24" s="23" t="s">
        <v>263</v>
      </c>
      <c r="E24" s="31">
        <v>187.75933134875194</v>
      </c>
      <c r="F24" s="37">
        <v>465</v>
      </c>
      <c r="G24" s="32">
        <v>0</v>
      </c>
      <c r="H24" s="31">
        <v>162</v>
      </c>
      <c r="I24" s="31"/>
      <c r="J24" s="38"/>
      <c r="K24" s="31"/>
      <c r="L24" s="38"/>
      <c r="M24" s="38">
        <v>2</v>
      </c>
      <c r="N24" s="38">
        <v>99</v>
      </c>
      <c r="O24" s="38"/>
      <c r="P24" s="32"/>
      <c r="Q24" s="32">
        <f t="shared" si="1"/>
        <v>915.75933134875197</v>
      </c>
    </row>
    <row r="25" spans="1:17">
      <c r="A25" s="69">
        <v>24</v>
      </c>
      <c r="B25" s="23" t="s">
        <v>303</v>
      </c>
      <c r="C25" s="46">
        <v>1998</v>
      </c>
      <c r="D25" s="23" t="s">
        <v>37</v>
      </c>
      <c r="E25" s="31">
        <v>304.03460837887076</v>
      </c>
      <c r="F25" s="31">
        <v>510</v>
      </c>
      <c r="G25" s="31"/>
      <c r="H25" s="38"/>
      <c r="I25" s="32"/>
      <c r="J25" s="37"/>
      <c r="K25" s="38"/>
      <c r="L25" s="38"/>
      <c r="M25" s="38"/>
      <c r="N25" s="38"/>
      <c r="O25" s="38"/>
      <c r="P25" s="32"/>
      <c r="Q25" s="32">
        <f t="shared" si="1"/>
        <v>814.03460837887076</v>
      </c>
    </row>
    <row r="26" spans="1:17">
      <c r="A26" s="69">
        <v>25</v>
      </c>
      <c r="B26" s="23" t="s">
        <v>299</v>
      </c>
      <c r="C26" s="46">
        <v>1998</v>
      </c>
      <c r="D26" s="23" t="s">
        <v>37</v>
      </c>
      <c r="E26" s="32">
        <v>388.46534653465352</v>
      </c>
      <c r="F26" s="38">
        <v>357</v>
      </c>
      <c r="G26" s="31"/>
      <c r="H26" s="38"/>
      <c r="I26" s="38"/>
      <c r="J26" s="38"/>
      <c r="K26" s="38"/>
      <c r="L26" s="38"/>
      <c r="M26" s="37"/>
      <c r="N26" s="39"/>
      <c r="O26" s="7"/>
      <c r="P26" s="32"/>
      <c r="Q26" s="32">
        <f t="shared" si="1"/>
        <v>745.46534653465346</v>
      </c>
    </row>
    <row r="27" spans="1:17">
      <c r="A27" s="69">
        <v>26</v>
      </c>
      <c r="B27" s="23" t="s">
        <v>114</v>
      </c>
      <c r="C27" s="46">
        <v>1997</v>
      </c>
      <c r="D27" s="23" t="s">
        <v>29</v>
      </c>
      <c r="E27" s="31">
        <v>336.07526881720418</v>
      </c>
      <c r="F27" s="31">
        <v>407</v>
      </c>
      <c r="G27" s="47"/>
      <c r="H27" s="31"/>
      <c r="I27" s="31"/>
      <c r="J27" s="38"/>
      <c r="K27" s="38"/>
      <c r="L27" s="38"/>
      <c r="M27" s="38"/>
      <c r="N27" s="38"/>
      <c r="O27" s="38"/>
      <c r="P27" s="32"/>
      <c r="Q27" s="32">
        <f t="shared" si="1"/>
        <v>743.07526881720423</v>
      </c>
    </row>
    <row r="28" spans="1:17">
      <c r="A28" s="69">
        <v>27</v>
      </c>
      <c r="B28" s="23" t="s">
        <v>300</v>
      </c>
      <c r="C28" s="46">
        <v>1997</v>
      </c>
      <c r="D28" s="23" t="s">
        <v>41</v>
      </c>
      <c r="E28" s="31">
        <v>363.44518088925707</v>
      </c>
      <c r="F28" s="31">
        <v>243</v>
      </c>
      <c r="G28" s="31">
        <v>0</v>
      </c>
      <c r="H28" s="37">
        <v>118</v>
      </c>
      <c r="I28" s="31"/>
      <c r="J28" s="37"/>
      <c r="K28" s="38"/>
      <c r="L28" s="38"/>
      <c r="M28" s="31"/>
      <c r="N28" s="38"/>
      <c r="O28" s="38"/>
      <c r="P28" s="32"/>
      <c r="Q28" s="32">
        <f t="shared" si="1"/>
        <v>724.44518088925702</v>
      </c>
    </row>
    <row r="29" spans="1:17">
      <c r="A29" s="69">
        <v>28</v>
      </c>
      <c r="B29" s="23" t="s">
        <v>302</v>
      </c>
      <c r="C29" s="46">
        <v>1998</v>
      </c>
      <c r="D29" s="23" t="s">
        <v>143</v>
      </c>
      <c r="E29" s="32">
        <v>321.75145733969248</v>
      </c>
      <c r="F29" s="38">
        <v>199</v>
      </c>
      <c r="G29" s="31">
        <v>96</v>
      </c>
      <c r="H29" s="38">
        <v>77</v>
      </c>
      <c r="I29" s="32"/>
      <c r="J29" s="38"/>
      <c r="K29" s="38"/>
      <c r="L29" s="38"/>
      <c r="M29" s="38"/>
      <c r="N29" s="31"/>
      <c r="O29" s="38"/>
      <c r="P29" s="32"/>
      <c r="Q29" s="32">
        <f t="shared" si="1"/>
        <v>693.75145733969248</v>
      </c>
    </row>
    <row r="30" spans="1:17">
      <c r="A30" s="69">
        <v>29</v>
      </c>
      <c r="B30" s="23" t="s">
        <v>297</v>
      </c>
      <c r="C30" s="46">
        <v>1998</v>
      </c>
      <c r="D30" s="23" t="s">
        <v>41</v>
      </c>
      <c r="E30" s="32">
        <v>438.40740740740739</v>
      </c>
      <c r="F30" s="38">
        <v>246</v>
      </c>
      <c r="G30" s="31">
        <v>0</v>
      </c>
      <c r="H30" s="37">
        <v>0</v>
      </c>
      <c r="I30" s="31"/>
      <c r="J30" s="38"/>
      <c r="K30" s="38"/>
      <c r="L30" s="38"/>
      <c r="M30" s="38"/>
      <c r="N30" s="37"/>
      <c r="O30" s="37"/>
      <c r="P30" s="32"/>
      <c r="Q30" s="32">
        <f t="shared" si="1"/>
        <v>684.40740740740739</v>
      </c>
    </row>
    <row r="31" spans="1:17">
      <c r="A31" s="69">
        <v>30</v>
      </c>
      <c r="B31" s="15" t="s">
        <v>648</v>
      </c>
      <c r="C31" s="89">
        <v>1997</v>
      </c>
      <c r="D31" s="15" t="s">
        <v>681</v>
      </c>
      <c r="E31" s="14"/>
      <c r="F31" s="14"/>
      <c r="G31" s="14"/>
      <c r="H31" s="14"/>
      <c r="I31" s="14"/>
      <c r="J31" s="14"/>
      <c r="K31" s="14">
        <v>69</v>
      </c>
      <c r="L31" s="14"/>
      <c r="M31" s="12">
        <v>0</v>
      </c>
      <c r="N31" s="14">
        <v>119</v>
      </c>
      <c r="O31" s="14">
        <v>0</v>
      </c>
      <c r="P31" s="12">
        <v>441</v>
      </c>
      <c r="Q31" s="32">
        <f t="shared" si="1"/>
        <v>629</v>
      </c>
    </row>
    <row r="32" spans="1:17">
      <c r="A32" s="69">
        <v>31</v>
      </c>
      <c r="B32" s="23" t="s">
        <v>409</v>
      </c>
      <c r="C32" s="46">
        <v>1997</v>
      </c>
      <c r="D32" s="23" t="s">
        <v>124</v>
      </c>
      <c r="E32" s="38"/>
      <c r="F32" s="38"/>
      <c r="G32" s="31">
        <v>35.098522167487651</v>
      </c>
      <c r="H32" s="37">
        <v>355</v>
      </c>
      <c r="I32" s="37">
        <v>194</v>
      </c>
      <c r="J32" s="32"/>
      <c r="K32" s="32"/>
      <c r="L32" s="38"/>
      <c r="M32" s="38"/>
      <c r="N32" s="38"/>
      <c r="O32" s="38"/>
      <c r="P32" s="32"/>
      <c r="Q32" s="32">
        <f t="shared" si="1"/>
        <v>584.09852216748766</v>
      </c>
    </row>
    <row r="33" spans="1:18">
      <c r="A33" s="69">
        <v>32</v>
      </c>
      <c r="B33" s="23" t="s">
        <v>301</v>
      </c>
      <c r="C33" s="46">
        <v>1997</v>
      </c>
      <c r="D33" s="23" t="s">
        <v>41</v>
      </c>
      <c r="E33" s="31">
        <v>334.19506305339422</v>
      </c>
      <c r="F33" s="37">
        <v>203</v>
      </c>
      <c r="G33" s="38"/>
      <c r="H33" s="37"/>
      <c r="I33" s="37"/>
      <c r="J33" s="38"/>
      <c r="K33" s="38"/>
      <c r="L33" s="38"/>
      <c r="M33" s="38"/>
      <c r="N33" s="37"/>
      <c r="O33" s="14"/>
      <c r="P33" s="32"/>
      <c r="Q33" s="32">
        <f t="shared" si="1"/>
        <v>537.19506305339428</v>
      </c>
    </row>
    <row r="34" spans="1:18">
      <c r="A34" s="69">
        <v>33</v>
      </c>
      <c r="B34" s="23" t="s">
        <v>326</v>
      </c>
      <c r="C34" s="46">
        <v>1997</v>
      </c>
      <c r="D34" s="23" t="s">
        <v>216</v>
      </c>
      <c r="E34" s="31"/>
      <c r="F34" s="31">
        <v>311.43821391484931</v>
      </c>
      <c r="G34" s="44"/>
      <c r="H34" s="37">
        <v>90</v>
      </c>
      <c r="I34" s="31"/>
      <c r="J34" s="31"/>
      <c r="K34" s="37"/>
      <c r="L34" s="37"/>
      <c r="M34" s="38">
        <v>21</v>
      </c>
      <c r="N34" s="14">
        <v>60</v>
      </c>
      <c r="O34" s="38"/>
      <c r="P34" s="32"/>
      <c r="Q34" s="32">
        <f t="shared" si="1"/>
        <v>482.43821391484931</v>
      </c>
    </row>
    <row r="35" spans="1:18">
      <c r="A35" s="69">
        <v>34</v>
      </c>
      <c r="B35" s="15" t="s">
        <v>856</v>
      </c>
      <c r="C35" s="15">
        <v>1998</v>
      </c>
      <c r="D35" s="15" t="s">
        <v>727</v>
      </c>
      <c r="E35" s="14"/>
      <c r="F35" s="14"/>
      <c r="G35" s="95"/>
      <c r="H35" s="14"/>
      <c r="I35" s="14"/>
      <c r="J35" s="14"/>
      <c r="K35" s="14"/>
      <c r="L35" s="14"/>
      <c r="M35" s="14"/>
      <c r="N35" s="14"/>
      <c r="O35" s="12">
        <v>76.986146451795335</v>
      </c>
      <c r="P35" s="14">
        <v>369</v>
      </c>
      <c r="Q35" s="32">
        <f t="shared" si="1"/>
        <v>445.98614645179532</v>
      </c>
    </row>
    <row r="36" spans="1:18">
      <c r="A36" s="69">
        <v>35</v>
      </c>
      <c r="B36" s="15" t="s">
        <v>709</v>
      </c>
      <c r="C36" s="89">
        <v>1998</v>
      </c>
      <c r="D36" s="15" t="s">
        <v>686</v>
      </c>
      <c r="E36" s="14"/>
      <c r="F36" s="14"/>
      <c r="G36" s="14"/>
      <c r="H36" s="14"/>
      <c r="I36" s="14"/>
      <c r="J36" s="14"/>
      <c r="K36" s="14"/>
      <c r="L36" s="14"/>
      <c r="M36" s="12">
        <v>202.20762344787747</v>
      </c>
      <c r="N36" s="14">
        <v>219</v>
      </c>
      <c r="O36" s="14"/>
      <c r="P36" s="12"/>
      <c r="Q36" s="32">
        <f t="shared" si="1"/>
        <v>421.20762344787749</v>
      </c>
    </row>
    <row r="37" spans="1:18">
      <c r="A37" s="69">
        <v>36</v>
      </c>
      <c r="B37" s="15" t="s">
        <v>646</v>
      </c>
      <c r="C37" s="15">
        <v>1997</v>
      </c>
      <c r="D37" s="15" t="s">
        <v>590</v>
      </c>
      <c r="E37" s="14"/>
      <c r="F37" s="14"/>
      <c r="G37" s="14"/>
      <c r="H37" s="14"/>
      <c r="I37" s="14"/>
      <c r="J37" s="14"/>
      <c r="K37" s="32">
        <v>386.63065496286293</v>
      </c>
      <c r="L37" s="14"/>
      <c r="M37" s="14"/>
      <c r="N37" s="39"/>
      <c r="O37" s="38"/>
      <c r="P37" s="32"/>
      <c r="Q37" s="32">
        <f t="shared" si="1"/>
        <v>386.63065496286293</v>
      </c>
      <c r="R37" s="56"/>
    </row>
    <row r="38" spans="1:18">
      <c r="A38" s="69">
        <v>37</v>
      </c>
      <c r="B38" s="15" t="s">
        <v>649</v>
      </c>
      <c r="C38" s="15">
        <v>1998</v>
      </c>
      <c r="D38" s="15" t="s">
        <v>591</v>
      </c>
      <c r="E38" s="14"/>
      <c r="F38" s="14"/>
      <c r="G38" s="14"/>
      <c r="H38" s="14"/>
      <c r="I38" s="14"/>
      <c r="J38" s="14"/>
      <c r="K38" s="32">
        <v>46.428571428571445</v>
      </c>
      <c r="L38" s="14"/>
      <c r="M38" s="14"/>
      <c r="N38" s="38"/>
      <c r="O38" s="38"/>
      <c r="P38" s="32">
        <v>338</v>
      </c>
      <c r="Q38" s="32">
        <f t="shared" si="1"/>
        <v>384.42857142857144</v>
      </c>
    </row>
    <row r="39" spans="1:18">
      <c r="A39" s="69">
        <v>38</v>
      </c>
      <c r="B39" s="15" t="s">
        <v>708</v>
      </c>
      <c r="C39" s="89">
        <v>1998</v>
      </c>
      <c r="D39" s="15" t="s">
        <v>686</v>
      </c>
      <c r="E39" s="14"/>
      <c r="F39" s="14"/>
      <c r="G39" s="14"/>
      <c r="H39" s="14"/>
      <c r="I39" s="14"/>
      <c r="J39" s="14"/>
      <c r="K39" s="14"/>
      <c r="L39" s="14"/>
      <c r="M39" s="12">
        <v>383.5824022346369</v>
      </c>
      <c r="N39" s="14">
        <v>0</v>
      </c>
      <c r="O39" s="14"/>
      <c r="P39" s="12"/>
      <c r="Q39" s="32">
        <f t="shared" si="1"/>
        <v>383.5824022346369</v>
      </c>
      <c r="R39" s="56"/>
    </row>
    <row r="40" spans="1:18">
      <c r="A40" s="16">
        <v>39</v>
      </c>
      <c r="B40" s="23" t="s">
        <v>324</v>
      </c>
      <c r="C40" s="46">
        <v>1998</v>
      </c>
      <c r="D40" s="23" t="s">
        <v>139</v>
      </c>
      <c r="E40" s="38"/>
      <c r="F40" s="32">
        <v>383.28316610925316</v>
      </c>
      <c r="G40" s="31"/>
      <c r="H40" s="38"/>
      <c r="I40" s="38"/>
      <c r="J40" s="38"/>
      <c r="K40" s="38"/>
      <c r="L40" s="38"/>
      <c r="M40" s="38"/>
      <c r="N40" s="38"/>
      <c r="O40" s="38"/>
      <c r="P40" s="32"/>
      <c r="Q40" s="32">
        <f t="shared" si="1"/>
        <v>383.28316610925316</v>
      </c>
      <c r="R40" s="56"/>
    </row>
    <row r="41" spans="1:18">
      <c r="A41" s="16">
        <v>40</v>
      </c>
      <c r="B41" s="23" t="s">
        <v>309</v>
      </c>
      <c r="C41" s="46">
        <v>1998</v>
      </c>
      <c r="D41" s="23" t="s">
        <v>143</v>
      </c>
      <c r="E41" s="31">
        <v>0</v>
      </c>
      <c r="F41" s="31">
        <v>288</v>
      </c>
      <c r="G41" s="31">
        <v>0</v>
      </c>
      <c r="H41" s="38">
        <v>91</v>
      </c>
      <c r="I41" s="38"/>
      <c r="J41" s="38"/>
      <c r="K41" s="38"/>
      <c r="L41" s="38"/>
      <c r="M41" s="38"/>
      <c r="N41" s="39"/>
      <c r="O41" s="14"/>
      <c r="P41" s="32"/>
      <c r="Q41" s="32">
        <f t="shared" si="1"/>
        <v>379</v>
      </c>
    </row>
    <row r="42" spans="1:18">
      <c r="A42" s="16">
        <v>41</v>
      </c>
      <c r="B42" s="23" t="s">
        <v>63</v>
      </c>
      <c r="C42" s="46">
        <v>1997</v>
      </c>
      <c r="D42" s="23" t="s">
        <v>41</v>
      </c>
      <c r="E42" s="32">
        <v>45.55142148444947</v>
      </c>
      <c r="F42" s="38">
        <v>304</v>
      </c>
      <c r="G42" s="31"/>
      <c r="H42" s="52"/>
      <c r="I42" s="37"/>
      <c r="J42" s="38"/>
      <c r="K42" s="38"/>
      <c r="L42" s="38"/>
      <c r="M42" s="14"/>
      <c r="N42" s="14"/>
      <c r="O42" s="14"/>
      <c r="P42" s="32"/>
      <c r="Q42" s="32">
        <f t="shared" si="1"/>
        <v>349.55142148444946</v>
      </c>
    </row>
    <row r="43" spans="1:18">
      <c r="A43" s="16">
        <v>42</v>
      </c>
      <c r="B43" s="23" t="s">
        <v>531</v>
      </c>
      <c r="C43" s="46">
        <v>1998</v>
      </c>
      <c r="D43" s="15" t="s">
        <v>853</v>
      </c>
      <c r="E43" s="38"/>
      <c r="F43" s="38"/>
      <c r="G43" s="38"/>
      <c r="H43" s="38"/>
      <c r="I43" s="32">
        <v>120</v>
      </c>
      <c r="J43" s="38"/>
      <c r="K43" s="38"/>
      <c r="L43" s="38"/>
      <c r="M43" s="14"/>
      <c r="N43" s="14"/>
      <c r="O43" s="14">
        <v>130</v>
      </c>
      <c r="P43" s="32">
        <v>92</v>
      </c>
      <c r="Q43" s="32">
        <f t="shared" si="1"/>
        <v>342</v>
      </c>
    </row>
    <row r="44" spans="1:18">
      <c r="A44" s="16">
        <v>43</v>
      </c>
      <c r="B44" s="15" t="s">
        <v>652</v>
      </c>
      <c r="C44" s="15">
        <v>1997</v>
      </c>
      <c r="D44" s="15" t="s">
        <v>760</v>
      </c>
      <c r="E44" s="14"/>
      <c r="F44" s="14"/>
      <c r="G44" s="14"/>
      <c r="H44" s="14"/>
      <c r="I44" s="14"/>
      <c r="J44" s="14"/>
      <c r="K44" s="32">
        <v>0</v>
      </c>
      <c r="L44" s="14"/>
      <c r="M44" s="14"/>
      <c r="N44" s="39"/>
      <c r="O44" s="37">
        <v>95</v>
      </c>
      <c r="P44" s="32">
        <v>230</v>
      </c>
      <c r="Q44" s="32">
        <f t="shared" si="1"/>
        <v>325</v>
      </c>
    </row>
    <row r="45" spans="1:18">
      <c r="A45" s="16">
        <v>44</v>
      </c>
      <c r="B45" s="23" t="s">
        <v>410</v>
      </c>
      <c r="C45" s="46">
        <v>1997</v>
      </c>
      <c r="D45" s="23" t="s">
        <v>354</v>
      </c>
      <c r="E45" s="31"/>
      <c r="F45" s="37"/>
      <c r="G45" s="32">
        <v>10.230769230769194</v>
      </c>
      <c r="H45" s="38">
        <v>308</v>
      </c>
      <c r="I45" s="38"/>
      <c r="J45" s="37"/>
      <c r="K45" s="38"/>
      <c r="L45" s="38"/>
      <c r="M45" s="38"/>
      <c r="N45" s="38"/>
      <c r="O45" s="37"/>
      <c r="P45" s="32"/>
      <c r="Q45" s="32">
        <f t="shared" ref="Q45:Q76" si="2">E45+F45+G45+H45+I45+J45+K45+L45+M45+N45+O45+P45</f>
        <v>318.23076923076917</v>
      </c>
    </row>
    <row r="46" spans="1:18">
      <c r="A46" s="16">
        <v>45</v>
      </c>
      <c r="B46" s="23" t="s">
        <v>325</v>
      </c>
      <c r="C46" s="46">
        <v>1998</v>
      </c>
      <c r="D46" s="23" t="s">
        <v>319</v>
      </c>
      <c r="E46" s="38"/>
      <c r="F46" s="32">
        <v>312.45322245322222</v>
      </c>
      <c r="G46" s="37"/>
      <c r="H46" s="38"/>
      <c r="I46" s="38"/>
      <c r="J46" s="38"/>
      <c r="K46" s="38"/>
      <c r="L46" s="38"/>
      <c r="M46" s="14"/>
      <c r="N46" s="14"/>
      <c r="O46" s="14"/>
      <c r="P46" s="32"/>
      <c r="Q46" s="32">
        <f t="shared" si="2"/>
        <v>312.45322245322222</v>
      </c>
    </row>
    <row r="47" spans="1:18">
      <c r="A47" s="16">
        <v>46</v>
      </c>
      <c r="B47" s="15" t="s">
        <v>712</v>
      </c>
      <c r="C47" s="89">
        <v>1998</v>
      </c>
      <c r="D47" s="15" t="s">
        <v>711</v>
      </c>
      <c r="E47" s="14"/>
      <c r="F47" s="14"/>
      <c r="G47" s="14"/>
      <c r="H47" s="14"/>
      <c r="I47" s="14"/>
      <c r="J47" s="14"/>
      <c r="K47" s="14"/>
      <c r="L47" s="14"/>
      <c r="M47" s="12">
        <v>44.626654064272266</v>
      </c>
      <c r="N47" s="14">
        <v>256</v>
      </c>
      <c r="O47" s="14"/>
      <c r="P47" s="12"/>
      <c r="Q47" s="32">
        <f t="shared" si="2"/>
        <v>300.62665406427226</v>
      </c>
    </row>
    <row r="48" spans="1:18">
      <c r="A48" s="16">
        <v>47</v>
      </c>
      <c r="B48" s="23" t="s">
        <v>530</v>
      </c>
      <c r="C48" s="46">
        <v>1997</v>
      </c>
      <c r="D48" s="23" t="s">
        <v>496</v>
      </c>
      <c r="E48" s="38"/>
      <c r="F48" s="38"/>
      <c r="G48" s="38"/>
      <c r="H48" s="38"/>
      <c r="I48" s="32">
        <v>269</v>
      </c>
      <c r="J48" s="38"/>
      <c r="K48" s="38"/>
      <c r="L48" s="38"/>
      <c r="M48" s="12"/>
      <c r="N48" s="14"/>
      <c r="O48" s="14"/>
      <c r="P48" s="32"/>
      <c r="Q48" s="32">
        <f t="shared" si="2"/>
        <v>269</v>
      </c>
    </row>
    <row r="49" spans="1:17">
      <c r="A49" s="16">
        <v>48</v>
      </c>
      <c r="B49" s="23" t="s">
        <v>56</v>
      </c>
      <c r="C49" s="46">
        <v>1997</v>
      </c>
      <c r="D49" s="23" t="s">
        <v>37</v>
      </c>
      <c r="E49" s="31">
        <v>75.652346857597479</v>
      </c>
      <c r="F49" s="37">
        <v>182</v>
      </c>
      <c r="G49" s="31"/>
      <c r="H49" s="37"/>
      <c r="I49" s="37"/>
      <c r="J49" s="31"/>
      <c r="K49" s="37"/>
      <c r="L49" s="37"/>
      <c r="M49" s="38"/>
      <c r="N49" s="39"/>
      <c r="O49" s="38"/>
      <c r="P49" s="32"/>
      <c r="Q49" s="32">
        <f t="shared" si="2"/>
        <v>257.65234685759748</v>
      </c>
    </row>
    <row r="50" spans="1:17" ht="16.5" customHeight="1">
      <c r="A50" s="16">
        <v>49</v>
      </c>
      <c r="B50" s="23" t="s">
        <v>308</v>
      </c>
      <c r="C50" s="46">
        <v>1997</v>
      </c>
      <c r="D50" s="23" t="s">
        <v>168</v>
      </c>
      <c r="E50" s="32">
        <v>0</v>
      </c>
      <c r="F50" s="38">
        <v>250</v>
      </c>
      <c r="G50" s="37">
        <v>0</v>
      </c>
      <c r="H50" s="38">
        <v>0</v>
      </c>
      <c r="I50" s="38"/>
      <c r="J50" s="37"/>
      <c r="K50" s="38"/>
      <c r="L50" s="38"/>
      <c r="M50" s="38"/>
      <c r="N50" s="38"/>
      <c r="O50" s="14"/>
      <c r="P50" s="32"/>
      <c r="Q50" s="32">
        <f t="shared" si="2"/>
        <v>250</v>
      </c>
    </row>
    <row r="51" spans="1:17">
      <c r="A51" s="16">
        <v>50</v>
      </c>
      <c r="B51" s="23" t="s">
        <v>408</v>
      </c>
      <c r="C51" s="46">
        <v>1997</v>
      </c>
      <c r="D51" s="23" t="s">
        <v>352</v>
      </c>
      <c r="E51" s="38"/>
      <c r="F51" s="32"/>
      <c r="G51" s="32">
        <v>104.20618556701024</v>
      </c>
      <c r="H51" s="38">
        <v>145</v>
      </c>
      <c r="I51" s="38"/>
      <c r="J51" s="38"/>
      <c r="K51" s="31"/>
      <c r="L51" s="32"/>
      <c r="M51" s="38"/>
      <c r="N51" s="7"/>
      <c r="O51" s="14"/>
      <c r="P51" s="32"/>
      <c r="Q51" s="32">
        <f t="shared" si="2"/>
        <v>249.20618556701024</v>
      </c>
    </row>
    <row r="52" spans="1:17">
      <c r="A52" s="16">
        <v>51</v>
      </c>
      <c r="B52" s="15" t="s">
        <v>871</v>
      </c>
      <c r="C52" s="15">
        <v>1998</v>
      </c>
      <c r="D52" s="15" t="s">
        <v>356</v>
      </c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2">
        <v>0</v>
      </c>
      <c r="P52" s="14">
        <v>248</v>
      </c>
      <c r="Q52" s="32">
        <f t="shared" si="2"/>
        <v>248</v>
      </c>
    </row>
    <row r="53" spans="1:17">
      <c r="A53" s="16">
        <v>52</v>
      </c>
      <c r="B53" s="23" t="s">
        <v>313</v>
      </c>
      <c r="C53" s="46">
        <v>1998</v>
      </c>
      <c r="D53" s="23" t="s">
        <v>44</v>
      </c>
      <c r="E53" s="31">
        <v>0</v>
      </c>
      <c r="F53" s="37">
        <v>247</v>
      </c>
      <c r="G53" s="31"/>
      <c r="H53" s="37"/>
      <c r="I53" s="31"/>
      <c r="J53" s="31"/>
      <c r="K53" s="37">
        <v>0</v>
      </c>
      <c r="L53" s="37"/>
      <c r="M53" s="38"/>
      <c r="N53" s="38"/>
      <c r="O53" s="14"/>
      <c r="P53" s="32"/>
      <c r="Q53" s="32">
        <f t="shared" si="2"/>
        <v>247</v>
      </c>
    </row>
    <row r="54" spans="1:17">
      <c r="A54" s="16">
        <v>53</v>
      </c>
      <c r="B54" s="15" t="s">
        <v>586</v>
      </c>
      <c r="C54" s="15">
        <v>1998</v>
      </c>
      <c r="D54" s="15" t="s">
        <v>574</v>
      </c>
      <c r="E54" s="14"/>
      <c r="F54" s="14"/>
      <c r="G54" s="14"/>
      <c r="H54" s="14"/>
      <c r="I54" s="14">
        <v>0</v>
      </c>
      <c r="J54" s="32">
        <v>235.90487238979094</v>
      </c>
      <c r="K54" s="14"/>
      <c r="L54" s="14"/>
      <c r="M54" s="38"/>
      <c r="N54" s="38"/>
      <c r="O54" s="38"/>
      <c r="P54" s="32"/>
      <c r="Q54" s="32">
        <f t="shared" si="2"/>
        <v>235.90487238979094</v>
      </c>
    </row>
    <row r="55" spans="1:17">
      <c r="A55" s="16">
        <v>54</v>
      </c>
      <c r="B55" s="23" t="s">
        <v>304</v>
      </c>
      <c r="C55" s="46">
        <v>1997</v>
      </c>
      <c r="D55" s="23" t="s">
        <v>43</v>
      </c>
      <c r="E55" s="31">
        <v>229.76213358962036</v>
      </c>
      <c r="F55" s="37">
        <v>0</v>
      </c>
      <c r="G55" s="38"/>
      <c r="H55" s="38"/>
      <c r="I55" s="32"/>
      <c r="J55" s="38"/>
      <c r="K55" s="32"/>
      <c r="L55" s="38"/>
      <c r="M55" s="38"/>
      <c r="N55" s="38"/>
      <c r="O55" s="38"/>
      <c r="P55" s="32"/>
      <c r="Q55" s="32">
        <f t="shared" si="2"/>
        <v>229.76213358962036</v>
      </c>
    </row>
    <row r="56" spans="1:17">
      <c r="A56" s="16">
        <v>55</v>
      </c>
      <c r="B56" s="15" t="s">
        <v>870</v>
      </c>
      <c r="C56" s="15">
        <v>1997</v>
      </c>
      <c r="D56" s="15" t="s">
        <v>725</v>
      </c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2">
        <v>0</v>
      </c>
      <c r="P56" s="14">
        <v>226</v>
      </c>
      <c r="Q56" s="32">
        <f t="shared" si="2"/>
        <v>226</v>
      </c>
    </row>
    <row r="57" spans="1:17">
      <c r="A57" s="16">
        <v>56</v>
      </c>
      <c r="B57" s="15" t="s">
        <v>855</v>
      </c>
      <c r="C57" s="15">
        <v>1998</v>
      </c>
      <c r="D57" s="15" t="s">
        <v>852</v>
      </c>
      <c r="E57" s="14"/>
      <c r="F57" s="14"/>
      <c r="G57" s="95"/>
      <c r="H57" s="14"/>
      <c r="I57" s="14"/>
      <c r="J57" s="14"/>
      <c r="K57" s="14"/>
      <c r="L57" s="14"/>
      <c r="M57" s="14"/>
      <c r="N57" s="14"/>
      <c r="O57" s="12">
        <v>98.663179308340659</v>
      </c>
      <c r="P57" s="14">
        <v>126</v>
      </c>
      <c r="Q57" s="32">
        <f t="shared" si="2"/>
        <v>224.66317930834066</v>
      </c>
    </row>
    <row r="58" spans="1:17">
      <c r="A58" s="16">
        <v>57</v>
      </c>
      <c r="B58" s="23" t="s">
        <v>327</v>
      </c>
      <c r="C58" s="46">
        <v>1998</v>
      </c>
      <c r="D58" s="23" t="s">
        <v>315</v>
      </c>
      <c r="E58" s="31"/>
      <c r="F58" s="31">
        <v>202.44464944649445</v>
      </c>
      <c r="G58" s="32">
        <v>0</v>
      </c>
      <c r="H58" s="38">
        <v>0</v>
      </c>
      <c r="I58" s="38"/>
      <c r="J58" s="38"/>
      <c r="K58" s="31"/>
      <c r="L58" s="37"/>
      <c r="M58" s="31"/>
      <c r="N58" s="14"/>
      <c r="O58" s="38"/>
      <c r="P58" s="32"/>
      <c r="Q58" s="32">
        <f t="shared" si="2"/>
        <v>202.44464944649445</v>
      </c>
    </row>
    <row r="59" spans="1:17">
      <c r="A59" s="16">
        <v>58</v>
      </c>
      <c r="B59" s="23" t="s">
        <v>532</v>
      </c>
      <c r="C59" s="46">
        <v>1997</v>
      </c>
      <c r="D59" s="23" t="s">
        <v>499</v>
      </c>
      <c r="E59" s="38"/>
      <c r="F59" s="38"/>
      <c r="G59" s="38"/>
      <c r="H59" s="38"/>
      <c r="I59" s="32"/>
      <c r="J59" s="38">
        <v>199</v>
      </c>
      <c r="K59" s="38"/>
      <c r="L59" s="38">
        <v>0</v>
      </c>
      <c r="M59" s="38"/>
      <c r="N59" s="38"/>
      <c r="O59" s="38"/>
      <c r="P59" s="32"/>
      <c r="Q59" s="32">
        <f t="shared" si="2"/>
        <v>199</v>
      </c>
    </row>
    <row r="60" spans="1:17">
      <c r="A60" s="16">
        <v>59</v>
      </c>
      <c r="B60" s="15" t="s">
        <v>857</v>
      </c>
      <c r="C60" s="15">
        <v>1997</v>
      </c>
      <c r="D60" s="15" t="s">
        <v>732</v>
      </c>
      <c r="E60" s="14"/>
      <c r="F60" s="14"/>
      <c r="G60" s="95"/>
      <c r="H60" s="14"/>
      <c r="I60" s="14"/>
      <c r="J60" s="14"/>
      <c r="K60" s="14"/>
      <c r="L60" s="14"/>
      <c r="M60" s="14"/>
      <c r="N60" s="14"/>
      <c r="O60" s="12">
        <v>63.176895306859173</v>
      </c>
      <c r="P60" s="14">
        <v>111</v>
      </c>
      <c r="Q60" s="32">
        <f t="shared" si="2"/>
        <v>174.17689530685917</v>
      </c>
    </row>
    <row r="61" spans="1:17">
      <c r="A61" s="16">
        <v>60</v>
      </c>
      <c r="B61" s="15" t="s">
        <v>713</v>
      </c>
      <c r="C61" s="89">
        <v>1998</v>
      </c>
      <c r="D61" s="15" t="s">
        <v>711</v>
      </c>
      <c r="E61" s="14"/>
      <c r="F61" s="14"/>
      <c r="G61" s="14"/>
      <c r="H61" s="14"/>
      <c r="I61" s="14"/>
      <c r="J61" s="14"/>
      <c r="K61" s="14"/>
      <c r="L61" s="14"/>
      <c r="M61" s="12">
        <v>38.47622394003281</v>
      </c>
      <c r="N61" s="14">
        <v>125</v>
      </c>
      <c r="O61" s="14"/>
      <c r="P61" s="12"/>
      <c r="Q61" s="32">
        <f t="shared" si="2"/>
        <v>163.47622394003281</v>
      </c>
    </row>
    <row r="62" spans="1:17">
      <c r="A62" s="69">
        <v>61</v>
      </c>
      <c r="B62" s="15" t="s">
        <v>866</v>
      </c>
      <c r="C62" s="15">
        <v>1998</v>
      </c>
      <c r="D62" s="15" t="s">
        <v>740</v>
      </c>
      <c r="E62" s="14"/>
      <c r="F62" s="14"/>
      <c r="G62" s="14"/>
      <c r="H62" s="95"/>
      <c r="I62" s="14"/>
      <c r="J62" s="14"/>
      <c r="K62" s="14"/>
      <c r="L62" s="14"/>
      <c r="M62" s="14"/>
      <c r="N62" s="14"/>
      <c r="O62" s="12">
        <v>0</v>
      </c>
      <c r="P62" s="14">
        <v>142</v>
      </c>
      <c r="Q62" s="32">
        <f t="shared" si="2"/>
        <v>142</v>
      </c>
    </row>
    <row r="63" spans="1:17">
      <c r="A63" s="69">
        <v>62</v>
      </c>
      <c r="B63" s="15" t="s">
        <v>900</v>
      </c>
      <c r="C63" s="15">
        <v>1998</v>
      </c>
      <c r="D63" s="15" t="s">
        <v>728</v>
      </c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2">
        <v>140.55390702274966</v>
      </c>
      <c r="Q63" s="32">
        <f t="shared" si="2"/>
        <v>140.55390702274966</v>
      </c>
    </row>
    <row r="64" spans="1:17">
      <c r="A64" s="69">
        <v>63</v>
      </c>
      <c r="B64" s="15" t="s">
        <v>650</v>
      </c>
      <c r="C64" s="15">
        <v>1998</v>
      </c>
      <c r="D64" s="15" t="s">
        <v>860</v>
      </c>
      <c r="E64" s="14"/>
      <c r="F64" s="14"/>
      <c r="G64" s="14"/>
      <c r="H64" s="14"/>
      <c r="I64" s="14"/>
      <c r="J64" s="14"/>
      <c r="K64" s="32">
        <v>25.236593059936997</v>
      </c>
      <c r="L64" s="14"/>
      <c r="M64" s="14"/>
      <c r="N64" s="14"/>
      <c r="O64" s="14">
        <v>0</v>
      </c>
      <c r="P64" s="32">
        <v>115</v>
      </c>
      <c r="Q64" s="32">
        <f t="shared" si="2"/>
        <v>140.23659305993701</v>
      </c>
    </row>
    <row r="65" spans="1:17">
      <c r="A65" s="69">
        <v>64</v>
      </c>
      <c r="B65" s="15" t="s">
        <v>872</v>
      </c>
      <c r="C65" s="15">
        <v>1998</v>
      </c>
      <c r="D65" s="15" t="s">
        <v>727</v>
      </c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2">
        <v>0</v>
      </c>
      <c r="P65" s="14">
        <v>132</v>
      </c>
      <c r="Q65" s="32">
        <f t="shared" si="2"/>
        <v>132</v>
      </c>
    </row>
    <row r="66" spans="1:17">
      <c r="A66" s="69">
        <v>65</v>
      </c>
      <c r="B66" s="23" t="s">
        <v>307</v>
      </c>
      <c r="C66" s="46">
        <v>1997</v>
      </c>
      <c r="D66" s="23" t="s">
        <v>170</v>
      </c>
      <c r="E66" s="32">
        <v>0</v>
      </c>
      <c r="F66" s="38">
        <v>118</v>
      </c>
      <c r="G66" s="31"/>
      <c r="H66" s="37"/>
      <c r="I66" s="37"/>
      <c r="J66" s="38"/>
      <c r="K66" s="38"/>
      <c r="L66" s="37"/>
      <c r="M66" s="14"/>
      <c r="N66" s="14"/>
      <c r="O66" s="14"/>
      <c r="P66" s="32"/>
      <c r="Q66" s="32">
        <f t="shared" si="2"/>
        <v>118</v>
      </c>
    </row>
    <row r="67" spans="1:17">
      <c r="A67" s="69">
        <v>66</v>
      </c>
      <c r="B67" s="15" t="s">
        <v>869</v>
      </c>
      <c r="C67" s="15">
        <v>1998</v>
      </c>
      <c r="D67" s="15" t="s">
        <v>591</v>
      </c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2">
        <v>0</v>
      </c>
      <c r="P67" s="14">
        <v>109</v>
      </c>
      <c r="Q67" s="32">
        <f t="shared" si="2"/>
        <v>109</v>
      </c>
    </row>
    <row r="68" spans="1:17">
      <c r="A68" s="69">
        <v>67</v>
      </c>
      <c r="B68" s="15" t="s">
        <v>710</v>
      </c>
      <c r="C68" s="89">
        <v>1998</v>
      </c>
      <c r="D68" s="15" t="s">
        <v>711</v>
      </c>
      <c r="E68" s="14"/>
      <c r="F68" s="14"/>
      <c r="G68" s="14"/>
      <c r="H68" s="14"/>
      <c r="I68" s="14"/>
      <c r="J68" s="14"/>
      <c r="K68" s="14"/>
      <c r="L68" s="14"/>
      <c r="M68" s="12">
        <v>103.066496163683</v>
      </c>
      <c r="N68" s="14">
        <v>0</v>
      </c>
      <c r="O68" s="14"/>
      <c r="P68" s="12"/>
      <c r="Q68" s="32">
        <f t="shared" si="2"/>
        <v>103.066496163683</v>
      </c>
    </row>
    <row r="69" spans="1:17">
      <c r="A69" s="16">
        <v>68</v>
      </c>
      <c r="B69" s="23" t="s">
        <v>64</v>
      </c>
      <c r="C69" s="46">
        <v>1997</v>
      </c>
      <c r="D69" s="23" t="s">
        <v>119</v>
      </c>
      <c r="E69" s="31">
        <v>0</v>
      </c>
      <c r="F69" s="37">
        <v>0</v>
      </c>
      <c r="G69" s="31"/>
      <c r="H69" s="32"/>
      <c r="I69" s="38"/>
      <c r="J69" s="38"/>
      <c r="K69" s="38"/>
      <c r="L69" s="38"/>
      <c r="M69" s="38"/>
      <c r="N69" s="39"/>
      <c r="O69" s="38"/>
      <c r="P69" s="32">
        <v>99</v>
      </c>
      <c r="Q69" s="32">
        <f t="shared" si="2"/>
        <v>99</v>
      </c>
    </row>
    <row r="70" spans="1:17">
      <c r="A70" s="69">
        <v>69</v>
      </c>
      <c r="B70" s="23" t="s">
        <v>58</v>
      </c>
      <c r="C70" s="46">
        <v>1997</v>
      </c>
      <c r="D70" s="23" t="s">
        <v>27</v>
      </c>
      <c r="E70" s="32">
        <v>0</v>
      </c>
      <c r="F70" s="38">
        <v>0</v>
      </c>
      <c r="G70" s="38"/>
      <c r="H70" s="37"/>
      <c r="I70" s="31">
        <v>93</v>
      </c>
      <c r="J70" s="38"/>
      <c r="K70" s="38"/>
      <c r="L70" s="38"/>
      <c r="M70" s="38"/>
      <c r="N70" s="72"/>
      <c r="O70" s="37"/>
      <c r="P70" s="32"/>
      <c r="Q70" s="32">
        <f t="shared" si="2"/>
        <v>93</v>
      </c>
    </row>
    <row r="71" spans="1:17">
      <c r="A71" s="69">
        <v>70</v>
      </c>
      <c r="B71" s="23" t="s">
        <v>328</v>
      </c>
      <c r="C71" s="46">
        <v>1998</v>
      </c>
      <c r="D71" s="23" t="s">
        <v>319</v>
      </c>
      <c r="E71" s="38"/>
      <c r="F71" s="32">
        <v>47.356060606060652</v>
      </c>
      <c r="G71" s="44"/>
      <c r="H71" s="37"/>
      <c r="I71" s="31"/>
      <c r="J71" s="38"/>
      <c r="K71" s="38"/>
      <c r="L71" s="38"/>
      <c r="M71" s="38"/>
      <c r="N71" s="38"/>
      <c r="O71" s="38"/>
      <c r="P71" s="32"/>
      <c r="Q71" s="32">
        <f t="shared" si="2"/>
        <v>47.356060606060652</v>
      </c>
    </row>
    <row r="72" spans="1:17">
      <c r="A72" s="69">
        <v>71</v>
      </c>
      <c r="B72" s="23" t="s">
        <v>414</v>
      </c>
      <c r="C72" s="46">
        <v>1998</v>
      </c>
      <c r="D72" s="23" t="s">
        <v>370</v>
      </c>
      <c r="E72" s="38"/>
      <c r="F72" s="38"/>
      <c r="G72" s="32">
        <v>0</v>
      </c>
      <c r="H72" s="38">
        <v>0</v>
      </c>
      <c r="I72" s="38"/>
      <c r="J72" s="32"/>
      <c r="K72" s="38"/>
      <c r="L72" s="38"/>
      <c r="M72" s="14"/>
      <c r="N72" s="14"/>
      <c r="O72" s="14">
        <v>0</v>
      </c>
      <c r="P72" s="32">
        <v>44</v>
      </c>
      <c r="Q72" s="32">
        <f t="shared" si="2"/>
        <v>44</v>
      </c>
    </row>
    <row r="73" spans="1:17">
      <c r="A73" s="16">
        <v>72</v>
      </c>
      <c r="B73" s="15" t="s">
        <v>867</v>
      </c>
      <c r="C73" s="15">
        <v>1997</v>
      </c>
      <c r="D73" s="15" t="s">
        <v>765</v>
      </c>
      <c r="E73" s="14"/>
      <c r="F73" s="14"/>
      <c r="G73" s="14"/>
      <c r="H73" s="95"/>
      <c r="I73" s="14"/>
      <c r="J73" s="14"/>
      <c r="K73" s="14"/>
      <c r="L73" s="14"/>
      <c r="M73" s="14"/>
      <c r="N73" s="14"/>
      <c r="O73" s="12">
        <v>0</v>
      </c>
      <c r="P73" s="14">
        <v>39</v>
      </c>
      <c r="Q73" s="32">
        <f t="shared" si="2"/>
        <v>39</v>
      </c>
    </row>
    <row r="74" spans="1:17">
      <c r="A74" s="69">
        <v>73</v>
      </c>
      <c r="B74" s="15" t="s">
        <v>858</v>
      </c>
      <c r="C74" s="15">
        <v>1997</v>
      </c>
      <c r="D74" s="15" t="s">
        <v>765</v>
      </c>
      <c r="E74" s="14"/>
      <c r="F74" s="14"/>
      <c r="G74" s="95"/>
      <c r="H74" s="14"/>
      <c r="I74" s="14"/>
      <c r="J74" s="14"/>
      <c r="K74" s="14"/>
      <c r="L74" s="14"/>
      <c r="M74" s="14"/>
      <c r="N74" s="14"/>
      <c r="O74" s="12">
        <v>30.904255319149087</v>
      </c>
      <c r="P74" s="14">
        <v>0</v>
      </c>
      <c r="Q74" s="32">
        <f t="shared" si="2"/>
        <v>30.904255319149087</v>
      </c>
    </row>
    <row r="75" spans="1:17">
      <c r="A75" s="16">
        <v>74</v>
      </c>
      <c r="B75" s="23" t="s">
        <v>306</v>
      </c>
      <c r="C75" s="46">
        <v>1998</v>
      </c>
      <c r="D75" s="23" t="s">
        <v>37</v>
      </c>
      <c r="E75" s="32">
        <v>10.984752223634093</v>
      </c>
      <c r="F75" s="38">
        <v>1</v>
      </c>
      <c r="G75" s="44"/>
      <c r="H75" s="38"/>
      <c r="I75" s="32"/>
      <c r="J75" s="38"/>
      <c r="K75" s="32"/>
      <c r="L75" s="38"/>
      <c r="M75" s="31"/>
      <c r="N75" s="37"/>
      <c r="O75" s="14"/>
      <c r="P75" s="32"/>
      <c r="Q75" s="32">
        <f t="shared" si="2"/>
        <v>11.984752223634093</v>
      </c>
    </row>
    <row r="76" spans="1:17">
      <c r="A76" s="69">
        <v>75</v>
      </c>
      <c r="B76" s="15" t="s">
        <v>651</v>
      </c>
      <c r="C76" s="15">
        <v>1997</v>
      </c>
      <c r="D76" s="15" t="s">
        <v>596</v>
      </c>
      <c r="E76" s="14"/>
      <c r="F76" s="14"/>
      <c r="G76" s="14"/>
      <c r="H76" s="14"/>
      <c r="I76" s="14"/>
      <c r="J76" s="14"/>
      <c r="K76" s="32">
        <v>0.76202917483116916</v>
      </c>
      <c r="L76" s="14"/>
      <c r="M76" s="14"/>
      <c r="N76" s="38"/>
      <c r="O76" s="14"/>
      <c r="P76" s="32"/>
      <c r="Q76" s="32">
        <f t="shared" si="2"/>
        <v>0.76202917483116916</v>
      </c>
    </row>
    <row r="77" spans="1:17">
      <c r="A77" s="69">
        <v>76</v>
      </c>
      <c r="B77" s="23" t="s">
        <v>413</v>
      </c>
      <c r="C77" s="46">
        <v>1998</v>
      </c>
      <c r="D77" s="23" t="s">
        <v>138</v>
      </c>
      <c r="E77" s="38"/>
      <c r="F77" s="38"/>
      <c r="G77" s="32">
        <v>0</v>
      </c>
      <c r="H77" s="31">
        <v>0</v>
      </c>
      <c r="I77" s="31">
        <v>0</v>
      </c>
      <c r="J77" s="38"/>
      <c r="K77" s="38"/>
      <c r="L77" s="32"/>
      <c r="M77" s="38"/>
      <c r="N77" s="38"/>
      <c r="O77" s="38"/>
      <c r="P77" s="32"/>
      <c r="Q77" s="32">
        <f t="shared" ref="Q77:Q105" si="3">E77+F77+G77+H77+I77+J77+K77+L77+M77+N77+O77+P77</f>
        <v>0</v>
      </c>
    </row>
    <row r="78" spans="1:17">
      <c r="A78" s="16">
        <v>77</v>
      </c>
      <c r="B78" s="15" t="s">
        <v>865</v>
      </c>
      <c r="C78" s="15">
        <v>1998</v>
      </c>
      <c r="D78" s="15" t="s">
        <v>732</v>
      </c>
      <c r="E78" s="14"/>
      <c r="F78" s="14"/>
      <c r="G78" s="14"/>
      <c r="H78" s="95"/>
      <c r="I78" s="14"/>
      <c r="J78" s="14"/>
      <c r="K78" s="14"/>
      <c r="L78" s="14"/>
      <c r="M78" s="14"/>
      <c r="N78" s="14"/>
      <c r="O78" s="12">
        <v>0</v>
      </c>
      <c r="P78" s="14">
        <v>0</v>
      </c>
      <c r="Q78" s="32">
        <f t="shared" si="3"/>
        <v>0</v>
      </c>
    </row>
    <row r="79" spans="1:17">
      <c r="A79" s="69">
        <v>78</v>
      </c>
      <c r="B79" s="23" t="s">
        <v>529</v>
      </c>
      <c r="C79" s="46">
        <v>1997</v>
      </c>
      <c r="D79" s="23" t="s">
        <v>124</v>
      </c>
      <c r="E79" s="38"/>
      <c r="F79" s="38"/>
      <c r="G79" s="38"/>
      <c r="H79" s="38"/>
      <c r="I79" s="32">
        <v>0</v>
      </c>
      <c r="J79" s="38"/>
      <c r="K79" s="38"/>
      <c r="L79" s="38"/>
      <c r="M79" s="31"/>
      <c r="N79" s="38"/>
      <c r="O79" s="38"/>
      <c r="P79" s="32"/>
      <c r="Q79" s="32">
        <f t="shared" si="3"/>
        <v>0</v>
      </c>
    </row>
    <row r="80" spans="1:17">
      <c r="A80" s="16">
        <v>79</v>
      </c>
      <c r="B80" s="15" t="s">
        <v>715</v>
      </c>
      <c r="C80" s="89">
        <v>1997</v>
      </c>
      <c r="D80" s="15" t="s">
        <v>683</v>
      </c>
      <c r="E80" s="14"/>
      <c r="F80" s="14"/>
      <c r="G80" s="14"/>
      <c r="H80" s="14"/>
      <c r="I80" s="14"/>
      <c r="J80" s="14"/>
      <c r="K80" s="14"/>
      <c r="L80" s="14"/>
      <c r="M80" s="12">
        <v>0</v>
      </c>
      <c r="N80" s="14">
        <v>0</v>
      </c>
      <c r="O80" s="14"/>
      <c r="P80" s="12"/>
      <c r="Q80" s="32">
        <f t="shared" si="3"/>
        <v>0</v>
      </c>
    </row>
    <row r="81" spans="1:17">
      <c r="A81" s="69">
        <v>80</v>
      </c>
      <c r="B81" s="23" t="s">
        <v>314</v>
      </c>
      <c r="C81" s="46">
        <v>1998</v>
      </c>
      <c r="D81" s="23" t="s">
        <v>44</v>
      </c>
      <c r="E81" s="31">
        <v>0</v>
      </c>
      <c r="F81" s="37">
        <v>0</v>
      </c>
      <c r="G81" s="47"/>
      <c r="H81" s="37"/>
      <c r="I81" s="31"/>
      <c r="J81" s="38"/>
      <c r="K81" s="38"/>
      <c r="L81" s="38"/>
      <c r="M81" s="38"/>
      <c r="N81" s="38"/>
      <c r="O81" s="38"/>
      <c r="P81" s="32"/>
      <c r="Q81" s="32">
        <f t="shared" si="3"/>
        <v>0</v>
      </c>
    </row>
    <row r="82" spans="1:17">
      <c r="A82" s="69">
        <v>81</v>
      </c>
      <c r="B82" s="23" t="s">
        <v>528</v>
      </c>
      <c r="C82" s="46">
        <v>1997</v>
      </c>
      <c r="D82" s="23" t="s">
        <v>496</v>
      </c>
      <c r="E82" s="38"/>
      <c r="F82" s="38"/>
      <c r="G82" s="38"/>
      <c r="H82" s="38"/>
      <c r="I82" s="32">
        <v>0</v>
      </c>
      <c r="J82" s="38">
        <v>0</v>
      </c>
      <c r="K82" s="38"/>
      <c r="L82" s="38"/>
      <c r="M82" s="38"/>
      <c r="N82" s="38"/>
      <c r="O82" s="14"/>
      <c r="P82" s="32"/>
      <c r="Q82" s="32">
        <f t="shared" si="3"/>
        <v>0</v>
      </c>
    </row>
    <row r="83" spans="1:17">
      <c r="A83" s="16">
        <v>82</v>
      </c>
      <c r="B83" s="15" t="s">
        <v>868</v>
      </c>
      <c r="C83" s="15">
        <v>1997</v>
      </c>
      <c r="D83" s="15" t="s">
        <v>780</v>
      </c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2">
        <v>0</v>
      </c>
      <c r="P83" s="14">
        <v>0</v>
      </c>
      <c r="Q83" s="32">
        <f t="shared" si="3"/>
        <v>0</v>
      </c>
    </row>
    <row r="84" spans="1:17">
      <c r="A84" s="69">
        <v>83</v>
      </c>
      <c r="B84" s="23" t="s">
        <v>331</v>
      </c>
      <c r="C84" s="46">
        <v>1998</v>
      </c>
      <c r="D84" s="23" t="s">
        <v>170</v>
      </c>
      <c r="E84" s="38"/>
      <c r="F84" s="32">
        <v>0</v>
      </c>
      <c r="G84" s="31"/>
      <c r="H84" s="37"/>
      <c r="I84" s="37"/>
      <c r="J84" s="37"/>
      <c r="K84" s="32"/>
      <c r="L84" s="38"/>
      <c r="M84" s="38"/>
      <c r="N84" s="38"/>
      <c r="O84" s="38"/>
      <c r="P84" s="32"/>
      <c r="Q84" s="32">
        <f t="shared" si="3"/>
        <v>0</v>
      </c>
    </row>
    <row r="85" spans="1:17">
      <c r="A85" s="16">
        <v>84</v>
      </c>
      <c r="B85" s="23" t="s">
        <v>310</v>
      </c>
      <c r="C85" s="46">
        <v>1998</v>
      </c>
      <c r="D85" s="23" t="s">
        <v>170</v>
      </c>
      <c r="E85" s="32">
        <v>0</v>
      </c>
      <c r="F85" s="38">
        <v>0</v>
      </c>
      <c r="G85" s="32"/>
      <c r="H85" s="37"/>
      <c r="I85" s="31"/>
      <c r="J85" s="38"/>
      <c r="K85" s="32"/>
      <c r="L85" s="37"/>
      <c r="M85" s="38"/>
      <c r="N85" s="72"/>
      <c r="O85" s="38">
        <v>0</v>
      </c>
      <c r="P85" s="32">
        <v>0</v>
      </c>
      <c r="Q85" s="32">
        <f t="shared" si="3"/>
        <v>0</v>
      </c>
    </row>
    <row r="86" spans="1:17">
      <c r="A86" s="69">
        <v>85</v>
      </c>
      <c r="B86" s="15" t="s">
        <v>864</v>
      </c>
      <c r="C86" s="15">
        <v>1997</v>
      </c>
      <c r="D86" s="15" t="s">
        <v>852</v>
      </c>
      <c r="E86" s="14"/>
      <c r="F86" s="14"/>
      <c r="G86" s="14"/>
      <c r="H86" s="95"/>
      <c r="I86" s="14"/>
      <c r="J86" s="14"/>
      <c r="K86" s="14"/>
      <c r="L86" s="14"/>
      <c r="M86" s="14"/>
      <c r="N86" s="14"/>
      <c r="O86" s="12">
        <v>0</v>
      </c>
      <c r="P86" s="14">
        <v>0</v>
      </c>
      <c r="Q86" s="32">
        <f t="shared" si="3"/>
        <v>0</v>
      </c>
    </row>
    <row r="87" spans="1:17">
      <c r="A87" s="69">
        <v>86</v>
      </c>
      <c r="B87" s="73" t="s">
        <v>873</v>
      </c>
      <c r="C87" s="73">
        <v>1998</v>
      </c>
      <c r="D87" s="73" t="s">
        <v>732</v>
      </c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124">
        <v>0</v>
      </c>
      <c r="P87" s="96">
        <v>0</v>
      </c>
      <c r="Q87" s="67">
        <f t="shared" si="3"/>
        <v>0</v>
      </c>
    </row>
    <row r="88" spans="1:17">
      <c r="A88" s="16">
        <v>87</v>
      </c>
      <c r="B88" s="15" t="s">
        <v>862</v>
      </c>
      <c r="C88" s="15">
        <v>1997</v>
      </c>
      <c r="D88" s="15" t="s">
        <v>727</v>
      </c>
      <c r="E88" s="14"/>
      <c r="F88" s="14"/>
      <c r="G88" s="14"/>
      <c r="H88" s="95"/>
      <c r="I88" s="14"/>
      <c r="J88" s="14"/>
      <c r="K88" s="14"/>
      <c r="L88" s="14"/>
      <c r="M88" s="14"/>
      <c r="N88" s="14"/>
      <c r="O88" s="12">
        <v>0</v>
      </c>
      <c r="P88" s="14">
        <v>0</v>
      </c>
      <c r="Q88" s="32">
        <f t="shared" si="3"/>
        <v>0</v>
      </c>
    </row>
    <row r="89" spans="1:17">
      <c r="A89" s="69">
        <v>88</v>
      </c>
      <c r="B89" s="23" t="s">
        <v>533</v>
      </c>
      <c r="C89" s="46">
        <v>1997</v>
      </c>
      <c r="D89" s="23" t="s">
        <v>497</v>
      </c>
      <c r="E89" s="38"/>
      <c r="F89" s="38"/>
      <c r="G89" s="38"/>
      <c r="H89" s="38"/>
      <c r="I89" s="32">
        <v>0</v>
      </c>
      <c r="J89" s="38"/>
      <c r="K89" s="38"/>
      <c r="L89" s="38"/>
      <c r="M89" s="32"/>
      <c r="N89" s="39"/>
      <c r="O89" s="38"/>
      <c r="P89" s="32"/>
      <c r="Q89" s="32">
        <f t="shared" si="3"/>
        <v>0</v>
      </c>
    </row>
    <row r="90" spans="1:17">
      <c r="A90" s="16">
        <v>89</v>
      </c>
      <c r="B90" s="23" t="s">
        <v>411</v>
      </c>
      <c r="C90" s="46">
        <v>1998</v>
      </c>
      <c r="D90" s="23" t="s">
        <v>412</v>
      </c>
      <c r="E90" s="38"/>
      <c r="F90" s="38"/>
      <c r="G90" s="31">
        <v>0</v>
      </c>
      <c r="H90" s="37">
        <v>0</v>
      </c>
      <c r="I90" s="31"/>
      <c r="J90" s="32"/>
      <c r="K90" s="38"/>
      <c r="L90" s="38"/>
      <c r="M90" s="31"/>
      <c r="N90" s="39"/>
      <c r="O90" s="14"/>
      <c r="P90" s="32"/>
      <c r="Q90" s="32">
        <f t="shared" si="3"/>
        <v>0</v>
      </c>
    </row>
    <row r="91" spans="1:17">
      <c r="A91" s="69">
        <v>90</v>
      </c>
      <c r="B91" s="23" t="s">
        <v>415</v>
      </c>
      <c r="C91" s="46">
        <v>1998</v>
      </c>
      <c r="D91" s="23" t="s">
        <v>412</v>
      </c>
      <c r="E91" s="38"/>
      <c r="F91" s="38"/>
      <c r="G91" s="32">
        <v>0</v>
      </c>
      <c r="H91" s="37">
        <v>0</v>
      </c>
      <c r="I91" s="31"/>
      <c r="J91" s="38"/>
      <c r="K91" s="38"/>
      <c r="L91" s="38"/>
      <c r="M91" s="38"/>
      <c r="N91" s="32"/>
      <c r="O91" s="38"/>
      <c r="P91" s="32"/>
      <c r="Q91" s="32">
        <f t="shared" si="3"/>
        <v>0</v>
      </c>
    </row>
    <row r="92" spans="1:17">
      <c r="A92" s="69">
        <v>91</v>
      </c>
      <c r="B92" s="23" t="s">
        <v>311</v>
      </c>
      <c r="C92" s="46">
        <v>1997</v>
      </c>
      <c r="D92" s="23" t="s">
        <v>149</v>
      </c>
      <c r="E92" s="31">
        <v>0</v>
      </c>
      <c r="F92" s="37">
        <v>0</v>
      </c>
      <c r="G92" s="31">
        <v>0</v>
      </c>
      <c r="H92" s="38"/>
      <c r="I92" s="38"/>
      <c r="J92" s="38"/>
      <c r="K92" s="38"/>
      <c r="L92" s="38"/>
      <c r="M92" s="38"/>
      <c r="N92" s="39"/>
      <c r="O92" s="38"/>
      <c r="P92" s="32"/>
      <c r="Q92" s="32">
        <f t="shared" si="3"/>
        <v>0</v>
      </c>
    </row>
    <row r="93" spans="1:17">
      <c r="A93" s="16">
        <v>92</v>
      </c>
      <c r="B93" s="23" t="s">
        <v>312</v>
      </c>
      <c r="C93" s="46">
        <v>1998</v>
      </c>
      <c r="D93" s="23" t="s">
        <v>179</v>
      </c>
      <c r="E93" s="31">
        <v>0</v>
      </c>
      <c r="F93" s="37">
        <v>0</v>
      </c>
      <c r="G93" s="37"/>
      <c r="H93" s="37"/>
      <c r="I93" s="31"/>
      <c r="J93" s="38"/>
      <c r="K93" s="38"/>
      <c r="L93" s="38"/>
      <c r="M93" s="31"/>
      <c r="N93" s="14"/>
      <c r="O93" s="31"/>
      <c r="P93" s="32"/>
      <c r="Q93" s="32">
        <f t="shared" si="3"/>
        <v>0</v>
      </c>
    </row>
    <row r="94" spans="1:17">
      <c r="A94" s="69">
        <v>93</v>
      </c>
      <c r="B94" s="15" t="s">
        <v>716</v>
      </c>
      <c r="C94" s="89">
        <v>1998</v>
      </c>
      <c r="D94" s="15" t="s">
        <v>711</v>
      </c>
      <c r="E94" s="14"/>
      <c r="F94" s="14"/>
      <c r="G94" s="14"/>
      <c r="H94" s="14"/>
      <c r="I94" s="14"/>
      <c r="J94" s="14"/>
      <c r="K94" s="14"/>
      <c r="L94" s="14"/>
      <c r="M94" s="12">
        <v>0</v>
      </c>
      <c r="N94" s="14">
        <v>0</v>
      </c>
      <c r="O94" s="14"/>
      <c r="P94" s="12"/>
      <c r="Q94" s="32">
        <f t="shared" si="3"/>
        <v>0</v>
      </c>
    </row>
    <row r="95" spans="1:17">
      <c r="A95" s="16">
        <v>94</v>
      </c>
      <c r="B95" s="23" t="s">
        <v>332</v>
      </c>
      <c r="C95" s="46">
        <v>1998</v>
      </c>
      <c r="D95" s="23" t="s">
        <v>44</v>
      </c>
      <c r="E95" s="38"/>
      <c r="F95" s="32">
        <v>0</v>
      </c>
      <c r="G95" s="31"/>
      <c r="H95" s="37"/>
      <c r="I95" s="31"/>
      <c r="J95" s="32"/>
      <c r="K95" s="32"/>
      <c r="L95" s="38"/>
      <c r="M95" s="32"/>
      <c r="N95" s="7"/>
      <c r="O95" s="14"/>
      <c r="P95" s="32"/>
      <c r="Q95" s="32">
        <f t="shared" si="3"/>
        <v>0</v>
      </c>
    </row>
    <row r="96" spans="1:17">
      <c r="A96" s="69">
        <v>95</v>
      </c>
      <c r="B96" s="23" t="s">
        <v>330</v>
      </c>
      <c r="C96" s="46">
        <v>1998</v>
      </c>
      <c r="D96" s="23" t="s">
        <v>319</v>
      </c>
      <c r="E96" s="38"/>
      <c r="F96" s="32">
        <v>0</v>
      </c>
      <c r="G96" s="44"/>
      <c r="H96" s="38"/>
      <c r="I96" s="38"/>
      <c r="J96" s="37"/>
      <c r="K96" s="38"/>
      <c r="L96" s="37"/>
      <c r="M96" s="38"/>
      <c r="N96" s="14"/>
      <c r="O96" s="14"/>
      <c r="P96" s="32"/>
      <c r="Q96" s="32">
        <f t="shared" si="3"/>
        <v>0</v>
      </c>
    </row>
    <row r="97" spans="1:17">
      <c r="A97" s="69">
        <v>96</v>
      </c>
      <c r="B97" s="15" t="s">
        <v>717</v>
      </c>
      <c r="C97" s="89">
        <v>1998</v>
      </c>
      <c r="D97" s="15" t="s">
        <v>569</v>
      </c>
      <c r="E97" s="14"/>
      <c r="F97" s="14"/>
      <c r="G97" s="14"/>
      <c r="H97" s="14"/>
      <c r="I97" s="14"/>
      <c r="J97" s="14"/>
      <c r="K97" s="14"/>
      <c r="L97" s="14"/>
      <c r="M97" s="12">
        <v>0</v>
      </c>
      <c r="N97" s="14">
        <v>0</v>
      </c>
      <c r="O97" s="14"/>
      <c r="P97" s="12"/>
      <c r="Q97" s="32">
        <f t="shared" si="3"/>
        <v>0</v>
      </c>
    </row>
    <row r="98" spans="1:17">
      <c r="A98" s="16">
        <v>97</v>
      </c>
      <c r="B98" s="23" t="s">
        <v>329</v>
      </c>
      <c r="C98" s="46">
        <v>1998</v>
      </c>
      <c r="D98" s="23" t="s">
        <v>139</v>
      </c>
      <c r="E98" s="38"/>
      <c r="F98" s="32">
        <v>0</v>
      </c>
      <c r="G98" s="32"/>
      <c r="H98" s="38"/>
      <c r="I98" s="38"/>
      <c r="J98" s="38"/>
      <c r="K98" s="37"/>
      <c r="L98" s="38"/>
      <c r="M98" s="14"/>
      <c r="N98" s="14"/>
      <c r="O98" s="14"/>
      <c r="P98" s="32"/>
      <c r="Q98" s="32">
        <f t="shared" si="3"/>
        <v>0</v>
      </c>
    </row>
    <row r="99" spans="1:17">
      <c r="A99" s="69">
        <v>98</v>
      </c>
      <c r="B99" s="15" t="s">
        <v>901</v>
      </c>
      <c r="C99" s="15">
        <v>1998</v>
      </c>
      <c r="D99" s="15" t="s">
        <v>884</v>
      </c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2">
        <v>0</v>
      </c>
      <c r="Q99" s="32">
        <f t="shared" si="3"/>
        <v>0</v>
      </c>
    </row>
    <row r="100" spans="1:17">
      <c r="A100" s="16">
        <v>99</v>
      </c>
      <c r="B100" s="15" t="s">
        <v>861</v>
      </c>
      <c r="C100" s="15">
        <v>1998</v>
      </c>
      <c r="D100" s="15" t="s">
        <v>765</v>
      </c>
      <c r="E100" s="14"/>
      <c r="F100" s="14"/>
      <c r="G100" s="14"/>
      <c r="H100" s="95"/>
      <c r="I100" s="14"/>
      <c r="J100" s="14"/>
      <c r="K100" s="14"/>
      <c r="L100" s="14"/>
      <c r="M100" s="14"/>
      <c r="N100" s="14"/>
      <c r="O100" s="12">
        <v>0</v>
      </c>
      <c r="P100" s="14">
        <v>0</v>
      </c>
      <c r="Q100" s="32">
        <f t="shared" si="3"/>
        <v>0</v>
      </c>
    </row>
    <row r="101" spans="1:17">
      <c r="A101" s="69">
        <v>100</v>
      </c>
      <c r="B101" s="15" t="s">
        <v>874</v>
      </c>
      <c r="C101" s="15">
        <v>1998</v>
      </c>
      <c r="D101" s="15" t="s">
        <v>732</v>
      </c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2">
        <v>0</v>
      </c>
      <c r="P101" s="14">
        <v>0</v>
      </c>
      <c r="Q101" s="32">
        <f t="shared" si="3"/>
        <v>0</v>
      </c>
    </row>
    <row r="102" spans="1:17">
      <c r="A102" s="69">
        <v>101</v>
      </c>
      <c r="B102" s="23" t="s">
        <v>472</v>
      </c>
      <c r="C102" s="46">
        <v>1998</v>
      </c>
      <c r="D102" s="23" t="s">
        <v>370</v>
      </c>
      <c r="E102" s="38"/>
      <c r="F102" s="38"/>
      <c r="G102" s="38"/>
      <c r="H102" s="32">
        <v>0</v>
      </c>
      <c r="I102" s="38"/>
      <c r="J102" s="38"/>
      <c r="K102" s="32"/>
      <c r="L102" s="38"/>
      <c r="M102" s="14"/>
      <c r="N102" s="14"/>
      <c r="O102" s="14"/>
      <c r="P102" s="32"/>
      <c r="Q102" s="32">
        <f t="shared" si="3"/>
        <v>0</v>
      </c>
    </row>
    <row r="103" spans="1:17">
      <c r="A103" s="16">
        <v>102</v>
      </c>
      <c r="B103" s="15" t="s">
        <v>863</v>
      </c>
      <c r="C103" s="15">
        <v>1997</v>
      </c>
      <c r="D103" s="15" t="s">
        <v>765</v>
      </c>
      <c r="E103" s="14"/>
      <c r="F103" s="14"/>
      <c r="G103" s="14"/>
      <c r="H103" s="95"/>
      <c r="I103" s="14"/>
      <c r="J103" s="14"/>
      <c r="K103" s="14"/>
      <c r="L103" s="14"/>
      <c r="M103" s="14"/>
      <c r="N103" s="14"/>
      <c r="O103" s="12">
        <v>0</v>
      </c>
      <c r="P103" s="14">
        <v>0</v>
      </c>
      <c r="Q103" s="32">
        <f t="shared" si="3"/>
        <v>0</v>
      </c>
    </row>
    <row r="104" spans="1:17">
      <c r="A104" s="107">
        <v>103</v>
      </c>
      <c r="B104" s="15" t="s">
        <v>859</v>
      </c>
      <c r="C104" s="15">
        <v>1998</v>
      </c>
      <c r="D104" s="15" t="s">
        <v>765</v>
      </c>
      <c r="E104" s="14"/>
      <c r="F104" s="14"/>
      <c r="G104" s="14"/>
      <c r="H104" s="95"/>
      <c r="I104" s="14"/>
      <c r="J104" s="14"/>
      <c r="K104" s="14"/>
      <c r="L104" s="14"/>
      <c r="M104" s="14"/>
      <c r="N104" s="14"/>
      <c r="O104" s="12">
        <v>0</v>
      </c>
      <c r="P104" s="14">
        <v>0</v>
      </c>
      <c r="Q104" s="32">
        <f t="shared" si="3"/>
        <v>0</v>
      </c>
    </row>
    <row r="105" spans="1:17">
      <c r="A105" s="130">
        <v>105</v>
      </c>
      <c r="B105" s="15" t="s">
        <v>933</v>
      </c>
      <c r="C105" s="15">
        <v>1998</v>
      </c>
      <c r="D105" s="15" t="s">
        <v>497</v>
      </c>
      <c r="E105" s="5"/>
      <c r="F105" s="5"/>
      <c r="G105" s="5"/>
      <c r="H105" s="122"/>
      <c r="I105" s="70">
        <v>0</v>
      </c>
      <c r="J105" s="70"/>
      <c r="K105" s="5"/>
      <c r="L105" s="5"/>
      <c r="M105" s="5"/>
      <c r="N105" s="5"/>
      <c r="O105" s="5"/>
      <c r="P105" s="5"/>
      <c r="Q105" s="32">
        <f t="shared" si="3"/>
        <v>0</v>
      </c>
    </row>
    <row r="106" spans="1:17">
      <c r="A106" s="108"/>
      <c r="B106" s="13"/>
      <c r="H106" s="30"/>
      <c r="J106" s="56"/>
    </row>
    <row r="107" spans="1:17">
      <c r="A107" s="108"/>
      <c r="B107" s="13"/>
      <c r="H107" s="30"/>
      <c r="J107" s="56"/>
    </row>
    <row r="108" spans="1:17">
      <c r="A108" s="108"/>
      <c r="B108" s="13"/>
      <c r="H108" s="30"/>
      <c r="J108" s="56"/>
    </row>
    <row r="109" spans="1:17">
      <c r="A109" s="108"/>
      <c r="B109" s="13"/>
      <c r="H109" s="30"/>
      <c r="J109" s="56"/>
    </row>
    <row r="110" spans="1:17">
      <c r="A110" s="108"/>
      <c r="B110" s="13"/>
      <c r="H110" s="30"/>
      <c r="J110" s="56"/>
    </row>
    <row r="111" spans="1:17">
      <c r="A111" s="108"/>
      <c r="B111" s="13"/>
      <c r="H111" s="30"/>
      <c r="J111" s="56"/>
    </row>
    <row r="112" spans="1:17">
      <c r="A112" s="108"/>
      <c r="B112" s="13"/>
      <c r="H112" s="30"/>
      <c r="J112" s="56"/>
    </row>
    <row r="113" spans="1:18">
      <c r="A113" s="108"/>
      <c r="B113" s="13"/>
      <c r="H113" s="30"/>
      <c r="J113" s="56"/>
    </row>
    <row r="114" spans="1:18">
      <c r="A114" s="108"/>
      <c r="B114" s="13"/>
      <c r="H114" s="30"/>
      <c r="J114" s="56"/>
    </row>
    <row r="115" spans="1:18">
      <c r="A115" s="108"/>
      <c r="B115" s="13"/>
      <c r="H115" s="30"/>
      <c r="J115" s="56"/>
    </row>
    <row r="116" spans="1:18">
      <c r="A116" s="108"/>
      <c r="B116" s="13"/>
      <c r="H116" s="30"/>
      <c r="J116" s="56"/>
    </row>
    <row r="117" spans="1:18">
      <c r="A117" s="108"/>
      <c r="B117" s="13"/>
      <c r="H117" s="30"/>
      <c r="J117" s="56"/>
    </row>
    <row r="118" spans="1:18">
      <c r="A118" s="108"/>
      <c r="B118" s="13"/>
      <c r="H118" s="30"/>
      <c r="J118" s="56"/>
      <c r="R118" s="56">
        <f>P62+O62+N62+M62+K62+J62</f>
        <v>142</v>
      </c>
    </row>
    <row r="119" spans="1:18">
      <c r="A119" s="108"/>
      <c r="B119" s="13"/>
      <c r="H119" s="30"/>
      <c r="J119" s="56"/>
    </row>
    <row r="120" spans="1:18">
      <c r="A120" s="108"/>
      <c r="B120" s="13"/>
      <c r="H120" s="30"/>
      <c r="J120" s="56"/>
    </row>
    <row r="121" spans="1:18">
      <c r="A121" s="108"/>
      <c r="B121" s="13"/>
      <c r="H121" s="30"/>
      <c r="J121" s="56"/>
    </row>
    <row r="122" spans="1:18">
      <c r="A122" s="108"/>
      <c r="B122" s="13"/>
      <c r="H122" s="30"/>
      <c r="J122" s="56"/>
    </row>
    <row r="123" spans="1:18">
      <c r="A123" s="108"/>
      <c r="B123" s="13"/>
      <c r="H123" s="30"/>
      <c r="J123" s="56"/>
    </row>
    <row r="124" spans="1:18">
      <c r="A124" s="108"/>
      <c r="B124" s="13"/>
      <c r="H124" s="30"/>
      <c r="J124" s="56"/>
    </row>
    <row r="125" spans="1:18">
      <c r="A125" s="108"/>
      <c r="B125" s="13"/>
      <c r="H125" s="30"/>
      <c r="J125" s="56"/>
    </row>
    <row r="126" spans="1:18">
      <c r="A126" s="108"/>
      <c r="B126" s="13"/>
      <c r="H126" s="30"/>
      <c r="J126" s="56"/>
    </row>
    <row r="127" spans="1:18">
      <c r="A127" s="108"/>
      <c r="B127" s="13"/>
      <c r="H127" s="30"/>
      <c r="J127" s="56"/>
    </row>
    <row r="128" spans="1:18">
      <c r="A128" s="108"/>
      <c r="B128" s="13"/>
      <c r="H128" s="30"/>
      <c r="J128" s="56"/>
    </row>
    <row r="129" spans="1:10">
      <c r="A129" s="108"/>
      <c r="B129" s="13"/>
      <c r="H129" s="30"/>
      <c r="J129" s="56"/>
    </row>
    <row r="130" spans="1:10">
      <c r="A130" s="108"/>
      <c r="B130" s="13"/>
      <c r="H130" s="30"/>
      <c r="J130" s="56"/>
    </row>
    <row r="131" spans="1:10">
      <c r="A131" s="108"/>
      <c r="B131" s="13"/>
      <c r="H131" s="30"/>
      <c r="J131" s="56"/>
    </row>
    <row r="132" spans="1:10">
      <c r="A132" s="108"/>
      <c r="B132" s="13"/>
      <c r="H132" s="30"/>
      <c r="J132" s="56"/>
    </row>
    <row r="133" spans="1:10">
      <c r="A133" s="108"/>
      <c r="B133" s="13"/>
      <c r="H133" s="30"/>
    </row>
    <row r="134" spans="1:10">
      <c r="A134" s="108"/>
      <c r="B134" s="13"/>
      <c r="H134" s="30"/>
    </row>
    <row r="135" spans="1:10">
      <c r="A135" s="108"/>
      <c r="B135" s="13"/>
      <c r="H135" s="30"/>
    </row>
    <row r="136" spans="1:10">
      <c r="A136" s="108"/>
      <c r="B136" s="13"/>
      <c r="H136" s="30"/>
    </row>
    <row r="137" spans="1:10">
      <c r="A137" s="108"/>
      <c r="B137" s="13"/>
      <c r="H137" s="30"/>
    </row>
    <row r="138" spans="1:10">
      <c r="A138" s="108"/>
      <c r="B138" s="13"/>
      <c r="H138" s="30"/>
    </row>
    <row r="139" spans="1:10">
      <c r="A139" s="108"/>
      <c r="B139" s="13"/>
      <c r="H139" s="30"/>
    </row>
    <row r="140" spans="1:10">
      <c r="A140" s="108"/>
      <c r="B140" s="13"/>
      <c r="H140" s="30"/>
    </row>
    <row r="141" spans="1:10">
      <c r="A141" s="108"/>
      <c r="B141" s="13"/>
      <c r="H141" s="30"/>
    </row>
    <row r="142" spans="1:10">
      <c r="A142" s="108"/>
      <c r="B142" s="13"/>
    </row>
    <row r="143" spans="1:10">
      <c r="A143" s="108"/>
      <c r="B143" s="13"/>
    </row>
    <row r="144" spans="1:10">
      <c r="A144" s="108"/>
      <c r="B144" s="13"/>
    </row>
    <row r="145" spans="1:2">
      <c r="A145" s="108"/>
      <c r="B145" s="13"/>
    </row>
    <row r="146" spans="1:2">
      <c r="A146" s="108"/>
      <c r="B146" s="13"/>
    </row>
    <row r="147" spans="1:2">
      <c r="A147" s="108"/>
      <c r="B147" s="13"/>
    </row>
    <row r="148" spans="1:2">
      <c r="A148" s="108"/>
      <c r="B148" s="13"/>
    </row>
    <row r="149" spans="1:2">
      <c r="A149" s="108"/>
      <c r="B149" s="13"/>
    </row>
    <row r="150" spans="1:2">
      <c r="A150" s="108"/>
      <c r="B150" s="13"/>
    </row>
    <row r="151" spans="1:2">
      <c r="A151" s="108"/>
      <c r="B151" s="13"/>
    </row>
    <row r="152" spans="1:2">
      <c r="A152" s="108"/>
      <c r="B152" s="13"/>
    </row>
    <row r="153" spans="1:2">
      <c r="A153" s="108"/>
      <c r="B153" s="13"/>
    </row>
    <row r="154" spans="1:2">
      <c r="A154" s="108"/>
      <c r="B154" s="13"/>
    </row>
    <row r="155" spans="1:2">
      <c r="A155" s="108"/>
      <c r="B155" s="13"/>
    </row>
    <row r="156" spans="1:2">
      <c r="A156" s="108"/>
      <c r="B156" s="13"/>
    </row>
    <row r="157" spans="1:2">
      <c r="A157" s="108"/>
      <c r="B157" s="13"/>
    </row>
    <row r="158" spans="1:2">
      <c r="A158" s="108"/>
    </row>
    <row r="159" spans="1:2">
      <c r="A159" s="108"/>
    </row>
    <row r="160" spans="1:2">
      <c r="A160" s="108"/>
    </row>
    <row r="161" spans="1:7">
      <c r="A161" s="108"/>
      <c r="G161" s="30"/>
    </row>
    <row r="162" spans="1:7">
      <c r="A162" s="108"/>
      <c r="G162" s="30"/>
    </row>
    <row r="163" spans="1:7">
      <c r="A163" s="108"/>
      <c r="G163" s="30"/>
    </row>
    <row r="164" spans="1:7">
      <c r="A164" s="108"/>
      <c r="G164" s="30"/>
    </row>
    <row r="165" spans="1:7">
      <c r="A165" s="108"/>
      <c r="G165" s="30"/>
    </row>
    <row r="166" spans="1:7">
      <c r="A166" s="108"/>
      <c r="G166" s="30"/>
    </row>
    <row r="167" spans="1:7">
      <c r="A167" s="108"/>
      <c r="G167" s="30"/>
    </row>
    <row r="168" spans="1:7">
      <c r="A168" s="108"/>
      <c r="G168" s="30"/>
    </row>
    <row r="169" spans="1:7">
      <c r="A169" s="108"/>
      <c r="G169" s="30"/>
    </row>
    <row r="170" spans="1:7">
      <c r="A170" s="108"/>
      <c r="G170" s="30"/>
    </row>
    <row r="171" spans="1:7">
      <c r="A171" s="108"/>
      <c r="G171" s="30"/>
    </row>
    <row r="172" spans="1:7">
      <c r="A172" s="108"/>
      <c r="G172" s="30"/>
    </row>
    <row r="173" spans="1:7">
      <c r="A173" s="108"/>
      <c r="G173" s="30"/>
    </row>
    <row r="174" spans="1:7">
      <c r="A174" s="108"/>
      <c r="G174" s="30"/>
    </row>
    <row r="175" spans="1:7">
      <c r="A175" s="108"/>
      <c r="G175" s="30"/>
    </row>
    <row r="176" spans="1:7">
      <c r="A176" s="108"/>
      <c r="G176" s="30"/>
    </row>
    <row r="177" spans="1:7">
      <c r="A177" s="108"/>
      <c r="G177" s="30"/>
    </row>
    <row r="178" spans="1:7">
      <c r="A178" s="13"/>
      <c r="G178" s="30"/>
    </row>
    <row r="179" spans="1:7">
      <c r="A179" s="13"/>
      <c r="G179" s="30"/>
    </row>
    <row r="180" spans="1:7">
      <c r="A180" s="13"/>
      <c r="G180" s="30"/>
    </row>
    <row r="181" spans="1:7">
      <c r="A181" s="13"/>
    </row>
    <row r="182" spans="1:7">
      <c r="A182" s="10"/>
    </row>
    <row r="183" spans="1:7">
      <c r="A183" s="10"/>
    </row>
    <row r="184" spans="1:7">
      <c r="A184" s="10"/>
    </row>
    <row r="185" spans="1:7">
      <c r="A185" s="10"/>
    </row>
    <row r="186" spans="1:7">
      <c r="A186" s="10"/>
    </row>
    <row r="187" spans="1:7">
      <c r="A187" s="10"/>
    </row>
    <row r="188" spans="1:7">
      <c r="A188" s="10"/>
    </row>
    <row r="189" spans="1:7">
      <c r="A189" s="10"/>
    </row>
    <row r="190" spans="1:7">
      <c r="A190" s="10"/>
    </row>
    <row r="191" spans="1:7">
      <c r="A191" s="10"/>
    </row>
    <row r="192" spans="1:7">
      <c r="A192" s="10"/>
    </row>
    <row r="193" spans="1:1">
      <c r="A193" s="10"/>
    </row>
    <row r="194" spans="1:1">
      <c r="A194" s="10"/>
    </row>
    <row r="195" spans="1:1">
      <c r="A195" s="10"/>
    </row>
    <row r="196" spans="1:1">
      <c r="A196" s="10"/>
    </row>
    <row r="197" spans="1:1">
      <c r="A197" s="10"/>
    </row>
    <row r="198" spans="1:1">
      <c r="A198" s="10"/>
    </row>
    <row r="199" spans="1:1">
      <c r="A199" s="10"/>
    </row>
    <row r="200" spans="1:1">
      <c r="A200" s="10"/>
    </row>
    <row r="201" spans="1:1">
      <c r="A201" s="10"/>
    </row>
    <row r="202" spans="1:1">
      <c r="A202" s="10"/>
    </row>
    <row r="203" spans="1:1">
      <c r="A203" s="10"/>
    </row>
    <row r="204" spans="1:1">
      <c r="A204" s="10"/>
    </row>
    <row r="205" spans="1:1">
      <c r="A205" s="10"/>
    </row>
    <row r="211" spans="1:1">
      <c r="A211" s="85"/>
    </row>
    <row r="212" spans="1:1">
      <c r="A212" s="85"/>
    </row>
    <row r="213" spans="1:1">
      <c r="A213" s="85"/>
    </row>
    <row r="214" spans="1:1">
      <c r="A214" s="85"/>
    </row>
    <row r="215" spans="1:1">
      <c r="A215" s="85"/>
    </row>
    <row r="216" spans="1:1">
      <c r="A216" s="85"/>
    </row>
    <row r="217" spans="1:1">
      <c r="A217" s="85"/>
    </row>
    <row r="218" spans="1:1">
      <c r="A218" s="85"/>
    </row>
    <row r="219" spans="1:1">
      <c r="A219" s="85"/>
    </row>
    <row r="220" spans="1:1">
      <c r="A220" s="85"/>
    </row>
    <row r="221" spans="1:1">
      <c r="A221" s="85"/>
    </row>
    <row r="222" spans="1:1">
      <c r="A222" s="85"/>
    </row>
    <row r="223" spans="1:1">
      <c r="A223" s="85"/>
    </row>
    <row r="224" spans="1:1">
      <c r="A224" s="85"/>
    </row>
    <row r="225" spans="1:1">
      <c r="A225" s="85"/>
    </row>
    <row r="226" spans="1:1">
      <c r="A226" s="85"/>
    </row>
    <row r="227" spans="1:1">
      <c r="A227" s="85"/>
    </row>
    <row r="228" spans="1:1">
      <c r="A228" s="85"/>
    </row>
    <row r="229" spans="1:1">
      <c r="A229" s="85"/>
    </row>
    <row r="230" spans="1:1">
      <c r="A230" s="85"/>
    </row>
    <row r="231" spans="1:1">
      <c r="A231" s="85"/>
    </row>
    <row r="232" spans="1:1">
      <c r="A232" s="85"/>
    </row>
    <row r="233" spans="1:1">
      <c r="A233" s="85"/>
    </row>
    <row r="234" spans="1:1">
      <c r="A234" s="85"/>
    </row>
    <row r="235" spans="1:1">
      <c r="A235" s="85"/>
    </row>
    <row r="236" spans="1:1">
      <c r="A236" s="85"/>
    </row>
    <row r="237" spans="1:1">
      <c r="A237" s="85"/>
    </row>
    <row r="238" spans="1:1">
      <c r="A238" s="85"/>
    </row>
    <row r="239" spans="1:1">
      <c r="A239" s="85"/>
    </row>
    <row r="240" spans="1:1">
      <c r="A240" s="85"/>
    </row>
    <row r="241" spans="1:1">
      <c r="A241" s="85"/>
    </row>
    <row r="242" spans="1:1">
      <c r="A242" s="85"/>
    </row>
    <row r="243" spans="1:1">
      <c r="A243" s="85"/>
    </row>
    <row r="244" spans="1:1">
      <c r="A244" s="85"/>
    </row>
    <row r="245" spans="1:1">
      <c r="A245" s="85"/>
    </row>
    <row r="246" spans="1:1">
      <c r="A246" s="85"/>
    </row>
    <row r="247" spans="1:1">
      <c r="A247" s="85"/>
    </row>
    <row r="248" spans="1:1">
      <c r="A248" s="85"/>
    </row>
    <row r="249" spans="1:1">
      <c r="A249" s="85"/>
    </row>
    <row r="250" spans="1:1">
      <c r="A250" s="85"/>
    </row>
    <row r="251" spans="1:1">
      <c r="A251" s="85"/>
    </row>
    <row r="252" spans="1:1">
      <c r="A252" s="85"/>
    </row>
    <row r="253" spans="1:1">
      <c r="A253" s="85"/>
    </row>
  </sheetData>
  <sortState ref="B2:Q20">
    <sortCondition descending="1" ref="Q2:Q20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R173"/>
  <sheetViews>
    <sheetView zoomScale="89" zoomScaleNormal="89" workbookViewId="0">
      <selection activeCell="R16" sqref="R16"/>
    </sheetView>
  </sheetViews>
  <sheetFormatPr defaultRowHeight="15"/>
  <cols>
    <col min="1" max="1" width="3.28515625" bestFit="1" customWidth="1"/>
    <col min="2" max="2" width="22.85546875" bestFit="1" customWidth="1"/>
    <col min="3" max="3" width="5.5703125" bestFit="1" customWidth="1"/>
    <col min="4" max="4" width="26" bestFit="1" customWidth="1"/>
    <col min="5" max="5" width="7.140625" customWidth="1"/>
    <col min="6" max="6" width="8.28515625" customWidth="1"/>
    <col min="7" max="7" width="7.85546875" customWidth="1"/>
    <col min="8" max="8" width="8.140625" customWidth="1"/>
    <col min="9" max="9" width="5.42578125" customWidth="1"/>
    <col min="10" max="10" width="6.7109375" customWidth="1"/>
    <col min="11" max="11" width="6" customWidth="1"/>
    <col min="12" max="12" width="6.85546875" customWidth="1"/>
    <col min="13" max="13" width="6.140625" customWidth="1"/>
    <col min="14" max="14" width="6.7109375" customWidth="1"/>
    <col min="15" max="15" width="7.42578125" customWidth="1"/>
    <col min="16" max="16" width="7.7109375" customWidth="1"/>
    <col min="17" max="17" width="7.85546875" bestFit="1" customWidth="1"/>
  </cols>
  <sheetData>
    <row r="1" spans="1:18">
      <c r="A1" s="1" t="s">
        <v>0</v>
      </c>
      <c r="B1" s="1" t="s">
        <v>1</v>
      </c>
      <c r="C1" s="1" t="s">
        <v>2</v>
      </c>
      <c r="D1" s="9" t="s">
        <v>3</v>
      </c>
      <c r="E1" s="2" t="s">
        <v>15</v>
      </c>
      <c r="F1" s="2" t="s">
        <v>16</v>
      </c>
      <c r="G1" s="2" t="s">
        <v>17</v>
      </c>
      <c r="H1" s="2" t="s">
        <v>18</v>
      </c>
      <c r="I1" s="2" t="s">
        <v>8</v>
      </c>
      <c r="J1" s="2" t="s">
        <v>9</v>
      </c>
      <c r="K1" s="2" t="s">
        <v>135</v>
      </c>
      <c r="L1" s="2" t="s">
        <v>14</v>
      </c>
      <c r="M1" s="2" t="s">
        <v>10</v>
      </c>
      <c r="N1" s="2" t="s">
        <v>10</v>
      </c>
      <c r="O1" s="2" t="s">
        <v>11</v>
      </c>
      <c r="P1" s="2" t="s">
        <v>12</v>
      </c>
      <c r="Q1" s="3" t="s">
        <v>13</v>
      </c>
    </row>
    <row r="2" spans="1:18">
      <c r="A2" s="4">
        <v>1</v>
      </c>
      <c r="B2" s="116" t="s">
        <v>47</v>
      </c>
      <c r="C2" s="14">
        <v>1996</v>
      </c>
      <c r="D2" s="14" t="s">
        <v>138</v>
      </c>
      <c r="E2" s="31">
        <v>708.68542199488513</v>
      </c>
      <c r="F2" s="31">
        <v>701</v>
      </c>
      <c r="G2" s="46">
        <v>675</v>
      </c>
      <c r="H2" s="111">
        <v>460</v>
      </c>
      <c r="I2" s="32">
        <v>760</v>
      </c>
      <c r="J2" s="39">
        <v>800</v>
      </c>
      <c r="K2" s="39">
        <v>800</v>
      </c>
      <c r="L2" s="46">
        <v>540</v>
      </c>
      <c r="M2" s="38">
        <v>760</v>
      </c>
      <c r="N2" s="38"/>
      <c r="O2" s="43">
        <v>719</v>
      </c>
      <c r="P2" s="112">
        <v>671</v>
      </c>
      <c r="Q2" s="32">
        <f>O2+N2+M2+K2+J2+I2+E2</f>
        <v>4547.6854219948855</v>
      </c>
      <c r="R2" s="56"/>
    </row>
    <row r="3" spans="1:18">
      <c r="A3" s="4">
        <v>2</v>
      </c>
      <c r="B3" s="14" t="s">
        <v>48</v>
      </c>
      <c r="C3" s="14">
        <v>1996</v>
      </c>
      <c r="D3" s="14" t="s">
        <v>138</v>
      </c>
      <c r="E3" s="32">
        <v>760</v>
      </c>
      <c r="F3" s="38">
        <v>691</v>
      </c>
      <c r="G3" s="38">
        <v>760</v>
      </c>
      <c r="H3" s="38">
        <v>754</v>
      </c>
      <c r="I3" s="46">
        <v>584</v>
      </c>
      <c r="J3" s="41">
        <v>591</v>
      </c>
      <c r="K3" s="40">
        <v>717</v>
      </c>
      <c r="L3" s="111">
        <v>391</v>
      </c>
      <c r="M3" s="38"/>
      <c r="N3" s="32"/>
      <c r="O3" s="38">
        <v>672</v>
      </c>
      <c r="P3" s="112">
        <v>620</v>
      </c>
      <c r="Q3" s="32">
        <f>O3+N3+M3+L3+K3+J3+I3+H3+G3+F3+E3-L3-J3-I3</f>
        <v>4354</v>
      </c>
      <c r="R3" s="56"/>
    </row>
    <row r="4" spans="1:18" ht="17.25" customHeight="1">
      <c r="A4" s="4">
        <v>3</v>
      </c>
      <c r="B4" s="116" t="s">
        <v>77</v>
      </c>
      <c r="C4" s="14">
        <v>1995</v>
      </c>
      <c r="D4" s="14" t="s">
        <v>179</v>
      </c>
      <c r="E4" s="31">
        <v>751.99578725645085</v>
      </c>
      <c r="F4" s="37">
        <v>758</v>
      </c>
      <c r="G4" s="31">
        <v>465</v>
      </c>
      <c r="H4" s="38">
        <v>710</v>
      </c>
      <c r="I4" s="37"/>
      <c r="J4" s="40"/>
      <c r="K4" s="41">
        <v>442</v>
      </c>
      <c r="L4" s="39"/>
      <c r="M4" s="40"/>
      <c r="N4" s="32"/>
      <c r="O4" s="38">
        <v>800</v>
      </c>
      <c r="P4" s="84">
        <v>550</v>
      </c>
      <c r="Q4" s="32">
        <f>P4+O4+N4+M4+L4+K4+J4+I4+H4+G4+F4+E4-K4</f>
        <v>4034.995787256451</v>
      </c>
      <c r="R4" s="56"/>
    </row>
    <row r="5" spans="1:18" ht="16.5" customHeight="1">
      <c r="A5" s="4">
        <v>4</v>
      </c>
      <c r="B5" s="15" t="s">
        <v>67</v>
      </c>
      <c r="C5" s="15">
        <v>1995</v>
      </c>
      <c r="D5" s="15" t="s">
        <v>184</v>
      </c>
      <c r="E5" s="42">
        <v>357.66446087971968</v>
      </c>
      <c r="F5" s="31">
        <v>705</v>
      </c>
      <c r="G5" s="41">
        <v>456</v>
      </c>
      <c r="H5" s="38">
        <v>690</v>
      </c>
      <c r="I5" s="31">
        <v>687</v>
      </c>
      <c r="J5" s="111">
        <v>441</v>
      </c>
      <c r="K5" s="39">
        <v>568</v>
      </c>
      <c r="L5" s="46">
        <v>273</v>
      </c>
      <c r="M5" s="39"/>
      <c r="N5" s="32"/>
      <c r="O5" s="38">
        <v>691</v>
      </c>
      <c r="P5" s="84">
        <v>580</v>
      </c>
      <c r="Q5" s="32">
        <f>P5+O5+N5+M5+L5+K5+J5+I5+H5+G5+F5+E5-L5-J5-G5-E5</f>
        <v>3921</v>
      </c>
      <c r="R5" s="56"/>
    </row>
    <row r="6" spans="1:18">
      <c r="A6" s="4">
        <v>5</v>
      </c>
      <c r="B6" s="34" t="s">
        <v>45</v>
      </c>
      <c r="C6" s="15">
        <v>1996</v>
      </c>
      <c r="D6" s="15" t="s">
        <v>184</v>
      </c>
      <c r="E6" s="31">
        <v>696.39360892721288</v>
      </c>
      <c r="F6" s="37">
        <v>702</v>
      </c>
      <c r="G6" s="93">
        <v>531</v>
      </c>
      <c r="H6" s="37">
        <v>733</v>
      </c>
      <c r="I6" s="46">
        <v>218</v>
      </c>
      <c r="J6" s="40">
        <v>586</v>
      </c>
      <c r="K6" s="46">
        <v>493</v>
      </c>
      <c r="L6" s="40"/>
      <c r="M6" s="38"/>
      <c r="N6" s="32"/>
      <c r="O6" s="38">
        <v>622</v>
      </c>
      <c r="P6" s="84">
        <v>546</v>
      </c>
      <c r="Q6" s="32">
        <v>3885</v>
      </c>
      <c r="R6" s="56"/>
    </row>
    <row r="7" spans="1:18">
      <c r="A7" s="4">
        <v>6</v>
      </c>
      <c r="B7" s="15" t="s">
        <v>186</v>
      </c>
      <c r="C7" s="15">
        <v>1995</v>
      </c>
      <c r="D7" s="15" t="s">
        <v>136</v>
      </c>
      <c r="E7" s="42">
        <v>389.20152091254749</v>
      </c>
      <c r="F7" s="37">
        <v>645</v>
      </c>
      <c r="G7" s="38"/>
      <c r="H7" s="37"/>
      <c r="I7" s="31">
        <v>494</v>
      </c>
      <c r="J7" s="40"/>
      <c r="K7" s="40">
        <v>484</v>
      </c>
      <c r="L7" s="38">
        <v>760</v>
      </c>
      <c r="M7" s="39"/>
      <c r="N7" s="32"/>
      <c r="O7" s="31">
        <v>587</v>
      </c>
      <c r="P7" s="84">
        <v>708</v>
      </c>
      <c r="Q7" s="32">
        <f>P7+O7+N7+M7+L7+K7+J7+I7+H7+G7+F7+E7-E7</f>
        <v>3678</v>
      </c>
      <c r="R7" s="56"/>
    </row>
    <row r="8" spans="1:18">
      <c r="A8" s="4">
        <v>7</v>
      </c>
      <c r="B8" s="15" t="s">
        <v>61</v>
      </c>
      <c r="C8" s="15">
        <v>1996</v>
      </c>
      <c r="D8" s="15" t="s">
        <v>44</v>
      </c>
      <c r="E8" s="93">
        <v>0</v>
      </c>
      <c r="F8" s="38">
        <v>682</v>
      </c>
      <c r="G8" s="42">
        <v>451</v>
      </c>
      <c r="H8" s="37">
        <v>479</v>
      </c>
      <c r="I8" s="43">
        <v>379</v>
      </c>
      <c r="J8" s="40"/>
      <c r="K8" s="39">
        <v>474</v>
      </c>
      <c r="L8" s="41">
        <v>237</v>
      </c>
      <c r="M8" s="111">
        <v>452</v>
      </c>
      <c r="N8" s="38">
        <v>760</v>
      </c>
      <c r="O8" s="38">
        <v>569</v>
      </c>
      <c r="P8" s="84">
        <v>496</v>
      </c>
      <c r="Q8" s="32">
        <f>P8+O8+N8+M8+L8+K8+J8+I8+H8+G8+F8+E8-M8-L8-I8-G8</f>
        <v>3460</v>
      </c>
      <c r="R8" s="56"/>
    </row>
    <row r="9" spans="1:18">
      <c r="A9" s="4">
        <v>8</v>
      </c>
      <c r="B9" s="34" t="s">
        <v>70</v>
      </c>
      <c r="C9" s="15">
        <v>1995</v>
      </c>
      <c r="D9" s="15" t="s">
        <v>24</v>
      </c>
      <c r="E9" s="31">
        <v>666.01440278122675</v>
      </c>
      <c r="F9" s="37">
        <v>719</v>
      </c>
      <c r="G9" s="31">
        <v>636</v>
      </c>
      <c r="H9" s="37">
        <v>682</v>
      </c>
      <c r="I9" s="31">
        <v>139</v>
      </c>
      <c r="J9" s="40"/>
      <c r="K9" s="40"/>
      <c r="L9" s="38">
        <v>479</v>
      </c>
      <c r="M9" s="39"/>
      <c r="N9" s="31"/>
      <c r="O9" s="38"/>
      <c r="P9" s="84"/>
      <c r="Q9" s="32">
        <f t="shared" ref="Q9:Q16" si="0">P9+O9+N9+M9+L9+K9+J9+I9+H9+G9+F9+E9</f>
        <v>3321.0144027812266</v>
      </c>
    </row>
    <row r="10" spans="1:18">
      <c r="A10" s="4">
        <v>9</v>
      </c>
      <c r="B10" s="15" t="s">
        <v>534</v>
      </c>
      <c r="C10" s="15">
        <v>1995</v>
      </c>
      <c r="D10" s="15" t="s">
        <v>121</v>
      </c>
      <c r="E10" s="38"/>
      <c r="F10" s="38"/>
      <c r="G10" s="38"/>
      <c r="H10" s="38"/>
      <c r="I10" s="32">
        <v>568</v>
      </c>
      <c r="J10" s="40"/>
      <c r="K10" s="40">
        <v>581</v>
      </c>
      <c r="L10" s="38">
        <v>477</v>
      </c>
      <c r="M10" s="38"/>
      <c r="N10" s="31"/>
      <c r="O10" s="38">
        <v>749</v>
      </c>
      <c r="P10" s="84">
        <v>800</v>
      </c>
      <c r="Q10" s="32">
        <f t="shared" si="0"/>
        <v>3175</v>
      </c>
    </row>
    <row r="11" spans="1:18">
      <c r="A11" s="4">
        <v>10</v>
      </c>
      <c r="B11" s="15" t="s">
        <v>68</v>
      </c>
      <c r="C11" s="15">
        <v>1995</v>
      </c>
      <c r="D11" s="15" t="s">
        <v>73</v>
      </c>
      <c r="E11" s="31">
        <v>495.47879317883672</v>
      </c>
      <c r="F11" s="31">
        <v>716</v>
      </c>
      <c r="G11" s="31"/>
      <c r="H11" s="38"/>
      <c r="I11" s="31">
        <v>593</v>
      </c>
      <c r="J11" s="39"/>
      <c r="K11" s="40"/>
      <c r="L11" s="38"/>
      <c r="M11" s="39"/>
      <c r="N11" s="31"/>
      <c r="O11" s="38">
        <v>696</v>
      </c>
      <c r="P11" s="84">
        <v>0</v>
      </c>
      <c r="Q11" s="32">
        <f t="shared" si="0"/>
        <v>2500.4787931788369</v>
      </c>
    </row>
    <row r="12" spans="1:18">
      <c r="A12" s="4">
        <v>11</v>
      </c>
      <c r="B12" s="34" t="s">
        <v>69</v>
      </c>
      <c r="C12" s="15">
        <v>1995</v>
      </c>
      <c r="D12" s="15" t="s">
        <v>168</v>
      </c>
      <c r="E12" s="67">
        <v>584.23220973782793</v>
      </c>
      <c r="F12" s="54">
        <v>760</v>
      </c>
      <c r="G12" s="109">
        <v>358</v>
      </c>
      <c r="H12" s="54">
        <v>672</v>
      </c>
      <c r="I12" s="68"/>
      <c r="J12" s="109"/>
      <c r="K12" s="109"/>
      <c r="L12" s="115"/>
      <c r="M12" s="38"/>
      <c r="N12" s="38"/>
      <c r="O12" s="38"/>
      <c r="P12" s="84"/>
      <c r="Q12" s="32">
        <f t="shared" si="0"/>
        <v>2374.2322097378278</v>
      </c>
    </row>
    <row r="13" spans="1:18">
      <c r="A13" s="4">
        <v>12</v>
      </c>
      <c r="B13" s="15" t="s">
        <v>185</v>
      </c>
      <c r="C13" s="15">
        <v>1995</v>
      </c>
      <c r="D13" s="15" t="s">
        <v>73</v>
      </c>
      <c r="E13" s="32">
        <v>417.96102564102563</v>
      </c>
      <c r="F13" s="39">
        <v>528</v>
      </c>
      <c r="G13" s="32"/>
      <c r="H13" s="37"/>
      <c r="I13" s="37"/>
      <c r="J13" s="39"/>
      <c r="K13" s="39"/>
      <c r="L13" s="39">
        <v>354</v>
      </c>
      <c r="M13" s="39"/>
      <c r="N13" s="31"/>
      <c r="O13" s="38">
        <v>354</v>
      </c>
      <c r="P13" s="84">
        <v>472</v>
      </c>
      <c r="Q13" s="32">
        <f t="shared" si="0"/>
        <v>2125.9610256410256</v>
      </c>
    </row>
    <row r="14" spans="1:18">
      <c r="A14" s="4">
        <v>13</v>
      </c>
      <c r="B14" s="15" t="s">
        <v>333</v>
      </c>
      <c r="C14" s="15">
        <v>1995</v>
      </c>
      <c r="D14" s="23" t="s">
        <v>137</v>
      </c>
      <c r="E14" s="38"/>
      <c r="F14" s="32">
        <v>668.36363636363615</v>
      </c>
      <c r="G14" s="39">
        <v>0</v>
      </c>
      <c r="H14" s="37">
        <v>535</v>
      </c>
      <c r="I14" s="38"/>
      <c r="J14" s="40"/>
      <c r="K14" s="40">
        <v>0</v>
      </c>
      <c r="L14" s="38"/>
      <c r="M14" s="40"/>
      <c r="N14" s="32"/>
      <c r="O14" s="38">
        <v>361</v>
      </c>
      <c r="P14" s="84">
        <v>420</v>
      </c>
      <c r="Q14" s="32">
        <f t="shared" si="0"/>
        <v>1984.363636363636</v>
      </c>
    </row>
    <row r="15" spans="1:18">
      <c r="A15" s="4">
        <v>14</v>
      </c>
      <c r="B15" s="15" t="s">
        <v>416</v>
      </c>
      <c r="C15" s="15">
        <v>1995</v>
      </c>
      <c r="D15" s="15" t="s">
        <v>380</v>
      </c>
      <c r="E15" s="38"/>
      <c r="F15" s="38"/>
      <c r="G15" s="31">
        <v>542.31235626176078</v>
      </c>
      <c r="H15" s="37">
        <v>757</v>
      </c>
      <c r="I15" s="31"/>
      <c r="J15" s="40"/>
      <c r="K15" s="40"/>
      <c r="L15" s="40">
        <v>676</v>
      </c>
      <c r="M15" s="38"/>
      <c r="N15" s="38"/>
      <c r="O15" s="38"/>
      <c r="P15" s="84"/>
      <c r="Q15" s="32">
        <f t="shared" si="0"/>
        <v>1975.3123562617607</v>
      </c>
    </row>
    <row r="16" spans="1:18">
      <c r="A16" s="4">
        <v>15</v>
      </c>
      <c r="B16" s="15" t="s">
        <v>50</v>
      </c>
      <c r="C16" s="15">
        <v>1996</v>
      </c>
      <c r="D16" s="15" t="s">
        <v>124</v>
      </c>
      <c r="E16" s="31">
        <v>299.12209516783463</v>
      </c>
      <c r="F16" s="37"/>
      <c r="G16" s="32"/>
      <c r="H16" s="40"/>
      <c r="I16" s="32"/>
      <c r="J16" s="40"/>
      <c r="K16" s="39">
        <v>411</v>
      </c>
      <c r="L16" s="38"/>
      <c r="M16" s="40"/>
      <c r="N16" s="38"/>
      <c r="O16" s="38">
        <v>534</v>
      </c>
      <c r="P16" s="84">
        <v>506</v>
      </c>
      <c r="Q16" s="32">
        <f t="shared" si="0"/>
        <v>1750.1220951678347</v>
      </c>
    </row>
    <row r="17" spans="1:17">
      <c r="A17" s="4">
        <v>16</v>
      </c>
      <c r="B17" s="15" t="s">
        <v>421</v>
      </c>
      <c r="C17" s="15">
        <v>1996</v>
      </c>
      <c r="D17" s="15" t="s">
        <v>370</v>
      </c>
      <c r="E17" s="38"/>
      <c r="F17" s="38"/>
      <c r="G17" s="31">
        <v>220.62972292191429</v>
      </c>
      <c r="H17" s="37">
        <v>495</v>
      </c>
      <c r="I17" s="31"/>
      <c r="J17" s="40"/>
      <c r="K17" s="40">
        <v>274</v>
      </c>
      <c r="L17" s="38"/>
      <c r="M17" s="39"/>
      <c r="N17" s="38"/>
      <c r="O17" s="38">
        <v>320</v>
      </c>
      <c r="P17" s="84">
        <v>422</v>
      </c>
      <c r="Q17" s="32">
        <f t="shared" ref="Q17:Q40" si="1">P17+O17+N17+M17+L17+K17+J17+I17+H17+G17+F17+E17</f>
        <v>1731.6297229219142</v>
      </c>
    </row>
    <row r="18" spans="1:17">
      <c r="A18" s="4">
        <v>17</v>
      </c>
      <c r="B18" s="15" t="s">
        <v>188</v>
      </c>
      <c r="C18" s="15">
        <v>1995</v>
      </c>
      <c r="D18" s="15" t="s">
        <v>189</v>
      </c>
      <c r="E18" s="31">
        <v>140.51121216873142</v>
      </c>
      <c r="F18" s="31">
        <v>390</v>
      </c>
      <c r="G18" s="42">
        <v>0</v>
      </c>
      <c r="H18" s="31">
        <v>319</v>
      </c>
      <c r="I18" s="38"/>
      <c r="J18" s="40"/>
      <c r="K18" s="40"/>
      <c r="L18" s="111">
        <v>0</v>
      </c>
      <c r="M18" s="38"/>
      <c r="N18" s="38"/>
      <c r="O18" s="66">
        <v>528</v>
      </c>
      <c r="P18" s="84">
        <v>324</v>
      </c>
      <c r="Q18" s="32">
        <f t="shared" si="1"/>
        <v>1701.5112121687314</v>
      </c>
    </row>
    <row r="19" spans="1:17">
      <c r="A19" s="4">
        <v>18</v>
      </c>
      <c r="B19" s="15" t="s">
        <v>418</v>
      </c>
      <c r="C19" s="15">
        <v>1995</v>
      </c>
      <c r="D19" s="15" t="s">
        <v>419</v>
      </c>
      <c r="E19" s="38"/>
      <c r="F19" s="38"/>
      <c r="G19" s="32">
        <v>326.32019532612492</v>
      </c>
      <c r="H19" s="37">
        <v>575</v>
      </c>
      <c r="I19" s="31"/>
      <c r="J19" s="40"/>
      <c r="K19" s="40">
        <v>366</v>
      </c>
      <c r="L19" s="39">
        <v>0</v>
      </c>
      <c r="M19" s="39"/>
      <c r="N19" s="38"/>
      <c r="O19" s="38"/>
      <c r="P19" s="84">
        <v>385</v>
      </c>
      <c r="Q19" s="32">
        <f t="shared" si="1"/>
        <v>1652.320195326125</v>
      </c>
    </row>
    <row r="20" spans="1:17">
      <c r="A20" s="4">
        <v>19</v>
      </c>
      <c r="B20" s="15" t="s">
        <v>46</v>
      </c>
      <c r="C20" s="15">
        <v>1996</v>
      </c>
      <c r="D20" s="15" t="s">
        <v>124</v>
      </c>
      <c r="E20" s="31">
        <v>496.85270299846809</v>
      </c>
      <c r="F20" s="37">
        <v>760</v>
      </c>
      <c r="G20" s="38"/>
      <c r="H20" s="38"/>
      <c r="I20" s="32">
        <v>321</v>
      </c>
      <c r="J20" s="40"/>
      <c r="K20" s="40"/>
      <c r="L20" s="39"/>
      <c r="M20" s="39"/>
      <c r="N20" s="32"/>
      <c r="O20" s="38"/>
      <c r="P20" s="84"/>
      <c r="Q20" s="32">
        <f t="shared" si="1"/>
        <v>1577.852702998468</v>
      </c>
    </row>
    <row r="21" spans="1:17">
      <c r="A21" s="4">
        <v>20</v>
      </c>
      <c r="B21" s="15" t="s">
        <v>51</v>
      </c>
      <c r="C21" s="15">
        <v>1996</v>
      </c>
      <c r="D21" s="15" t="s">
        <v>27</v>
      </c>
      <c r="E21" s="31">
        <v>508.79363676535559</v>
      </c>
      <c r="F21" s="37">
        <v>582</v>
      </c>
      <c r="G21" s="40"/>
      <c r="H21" s="38"/>
      <c r="I21" s="31">
        <v>199</v>
      </c>
      <c r="J21" s="39"/>
      <c r="K21" s="39"/>
      <c r="L21" s="38"/>
      <c r="M21" s="39"/>
      <c r="N21" s="32"/>
      <c r="O21" s="66"/>
      <c r="P21" s="84"/>
      <c r="Q21" s="32">
        <f t="shared" si="1"/>
        <v>1289.7936367653556</v>
      </c>
    </row>
    <row r="22" spans="1:17">
      <c r="A22" s="4">
        <v>21</v>
      </c>
      <c r="B22" s="15" t="s">
        <v>587</v>
      </c>
      <c r="C22" s="15">
        <v>1995</v>
      </c>
      <c r="D22" s="15" t="s">
        <v>121</v>
      </c>
      <c r="E22" s="38"/>
      <c r="F22" s="38"/>
      <c r="G22" s="38"/>
      <c r="H22" s="38"/>
      <c r="I22" s="32">
        <v>0</v>
      </c>
      <c r="J22" s="38">
        <v>321</v>
      </c>
      <c r="K22" s="38">
        <v>589</v>
      </c>
      <c r="L22" s="39">
        <v>336</v>
      </c>
      <c r="M22" s="39"/>
      <c r="N22" s="31"/>
      <c r="O22" s="38"/>
      <c r="P22" s="84"/>
      <c r="Q22" s="32">
        <f t="shared" si="1"/>
        <v>1246</v>
      </c>
    </row>
    <row r="23" spans="1:17">
      <c r="A23" s="4">
        <v>22</v>
      </c>
      <c r="B23" s="15" t="s">
        <v>420</v>
      </c>
      <c r="C23" s="15">
        <v>1996</v>
      </c>
      <c r="D23" s="15" t="s">
        <v>354</v>
      </c>
      <c r="E23" s="31"/>
      <c r="F23" s="37"/>
      <c r="G23" s="32">
        <v>302.59979529170937</v>
      </c>
      <c r="H23" s="38">
        <v>760</v>
      </c>
      <c r="I23" s="31"/>
      <c r="J23" s="40"/>
      <c r="K23" s="40"/>
      <c r="L23" s="39"/>
      <c r="M23" s="40"/>
      <c r="N23" s="38"/>
      <c r="O23" s="38"/>
      <c r="P23" s="84"/>
      <c r="Q23" s="32">
        <f t="shared" si="1"/>
        <v>1062.5997952917094</v>
      </c>
    </row>
    <row r="24" spans="1:17">
      <c r="A24" s="4">
        <v>23</v>
      </c>
      <c r="B24" s="15" t="s">
        <v>875</v>
      </c>
      <c r="C24" s="15">
        <v>1996</v>
      </c>
      <c r="D24" s="15" t="s">
        <v>592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2">
        <v>535.14541995107356</v>
      </c>
      <c r="P24" s="113">
        <v>520</v>
      </c>
      <c r="Q24" s="32">
        <f t="shared" si="1"/>
        <v>1055.1454199510736</v>
      </c>
    </row>
    <row r="25" spans="1:17">
      <c r="A25" s="4">
        <v>24</v>
      </c>
      <c r="B25" s="15" t="s">
        <v>535</v>
      </c>
      <c r="C25" s="15">
        <v>1995</v>
      </c>
      <c r="D25" s="15" t="s">
        <v>536</v>
      </c>
      <c r="E25" s="38"/>
      <c r="F25" s="38"/>
      <c r="G25" s="38"/>
      <c r="H25" s="38"/>
      <c r="I25" s="32"/>
      <c r="J25" s="38"/>
      <c r="K25" s="38"/>
      <c r="L25" s="39">
        <v>245</v>
      </c>
      <c r="M25" s="38"/>
      <c r="N25" s="38"/>
      <c r="O25" s="38">
        <v>345</v>
      </c>
      <c r="P25" s="84">
        <v>394</v>
      </c>
      <c r="Q25" s="32">
        <f t="shared" si="1"/>
        <v>984</v>
      </c>
    </row>
    <row r="26" spans="1:17">
      <c r="A26" s="4">
        <v>25</v>
      </c>
      <c r="B26" s="15" t="s">
        <v>316</v>
      </c>
      <c r="C26" s="15">
        <v>1995</v>
      </c>
      <c r="D26" s="15" t="s">
        <v>216</v>
      </c>
      <c r="E26" s="31">
        <v>372.01991302357521</v>
      </c>
      <c r="F26" s="37">
        <v>562</v>
      </c>
      <c r="G26" s="37"/>
      <c r="H26" s="38"/>
      <c r="I26" s="38"/>
      <c r="J26" s="40"/>
      <c r="K26" s="40"/>
      <c r="L26" s="39"/>
      <c r="M26" s="38"/>
      <c r="N26" s="32"/>
      <c r="O26" s="38"/>
      <c r="P26" s="84"/>
      <c r="Q26" s="32">
        <f t="shared" si="1"/>
        <v>934.01991302357521</v>
      </c>
    </row>
    <row r="27" spans="1:17">
      <c r="A27" s="4">
        <v>26</v>
      </c>
      <c r="B27" s="15" t="s">
        <v>71</v>
      </c>
      <c r="C27" s="15">
        <v>1995</v>
      </c>
      <c r="D27" s="15" t="s">
        <v>187</v>
      </c>
      <c r="E27" s="32">
        <v>281.63976056593498</v>
      </c>
      <c r="F27" s="38">
        <v>620</v>
      </c>
      <c r="G27" s="31"/>
      <c r="H27" s="37">
        <v>0</v>
      </c>
      <c r="I27" s="31"/>
      <c r="J27" s="40"/>
      <c r="K27" s="40"/>
      <c r="L27" s="39"/>
      <c r="M27" s="32"/>
      <c r="N27" s="39"/>
      <c r="O27" s="32"/>
      <c r="P27" s="84"/>
      <c r="Q27" s="32">
        <f t="shared" si="1"/>
        <v>901.63976056593492</v>
      </c>
    </row>
    <row r="28" spans="1:17">
      <c r="A28" s="4">
        <v>27</v>
      </c>
      <c r="B28" s="15" t="s">
        <v>54</v>
      </c>
      <c r="C28" s="15">
        <v>1996</v>
      </c>
      <c r="D28" s="15" t="s">
        <v>168</v>
      </c>
      <c r="E28" s="31">
        <v>264.72519628836551</v>
      </c>
      <c r="F28" s="31">
        <v>204</v>
      </c>
      <c r="G28" s="37">
        <v>0</v>
      </c>
      <c r="H28" s="37">
        <v>396</v>
      </c>
      <c r="I28" s="37"/>
      <c r="J28" s="40"/>
      <c r="K28" s="40">
        <v>0</v>
      </c>
      <c r="L28" s="40"/>
      <c r="M28" s="39"/>
      <c r="N28" s="31"/>
      <c r="O28" s="38"/>
      <c r="P28" s="84"/>
      <c r="Q28" s="32">
        <f t="shared" si="1"/>
        <v>864.72519628836551</v>
      </c>
    </row>
    <row r="29" spans="1:17">
      <c r="A29" s="4">
        <v>28</v>
      </c>
      <c r="B29" s="15" t="s">
        <v>317</v>
      </c>
      <c r="C29" s="15">
        <v>1995</v>
      </c>
      <c r="D29" s="15" t="s">
        <v>229</v>
      </c>
      <c r="E29" s="38">
        <v>221.04375752709754</v>
      </c>
      <c r="F29" s="38">
        <v>621</v>
      </c>
      <c r="G29" s="31"/>
      <c r="H29" s="38"/>
      <c r="I29" s="39"/>
      <c r="J29" s="40"/>
      <c r="K29" s="40"/>
      <c r="L29" s="40"/>
      <c r="M29" s="38"/>
      <c r="N29" s="32"/>
      <c r="O29" s="37"/>
      <c r="P29" s="84"/>
      <c r="Q29" s="32">
        <f t="shared" si="1"/>
        <v>842.04375752709757</v>
      </c>
    </row>
    <row r="30" spans="1:17">
      <c r="A30" s="4">
        <v>29</v>
      </c>
      <c r="B30" s="15" t="s">
        <v>417</v>
      </c>
      <c r="C30" s="15">
        <v>1995</v>
      </c>
      <c r="D30" s="15" t="s">
        <v>363</v>
      </c>
      <c r="E30" s="38"/>
      <c r="F30" s="38"/>
      <c r="G30" s="32">
        <v>422.86365362704146</v>
      </c>
      <c r="H30" s="31">
        <v>370</v>
      </c>
      <c r="I30" s="31"/>
      <c r="J30" s="40"/>
      <c r="K30" s="38"/>
      <c r="L30" s="39"/>
      <c r="M30" s="40"/>
      <c r="N30" s="32"/>
      <c r="O30" s="38"/>
      <c r="P30" s="84"/>
      <c r="Q30" s="32">
        <f t="shared" si="1"/>
        <v>792.86365362704146</v>
      </c>
    </row>
    <row r="31" spans="1:17">
      <c r="A31" s="4">
        <v>30</v>
      </c>
      <c r="B31" s="15" t="s">
        <v>537</v>
      </c>
      <c r="C31" s="15">
        <v>1996</v>
      </c>
      <c r="D31" s="15" t="s">
        <v>903</v>
      </c>
      <c r="E31" s="38"/>
      <c r="F31" s="38"/>
      <c r="G31" s="38"/>
      <c r="H31" s="38"/>
      <c r="I31" s="32">
        <v>220</v>
      </c>
      <c r="J31" s="38">
        <v>225</v>
      </c>
      <c r="K31" s="38"/>
      <c r="L31" s="40"/>
      <c r="M31" s="39"/>
      <c r="N31" s="38"/>
      <c r="O31" s="38">
        <v>309</v>
      </c>
      <c r="P31" s="84">
        <v>8</v>
      </c>
      <c r="Q31" s="32">
        <f t="shared" si="1"/>
        <v>762</v>
      </c>
    </row>
    <row r="32" spans="1:17">
      <c r="A32" s="4">
        <v>31</v>
      </c>
      <c r="B32" s="15" t="s">
        <v>423</v>
      </c>
      <c r="C32" s="15">
        <v>1996</v>
      </c>
      <c r="D32" s="15" t="s">
        <v>723</v>
      </c>
      <c r="E32" s="38"/>
      <c r="F32" s="38"/>
      <c r="G32" s="31">
        <v>0</v>
      </c>
      <c r="H32" s="38">
        <v>313</v>
      </c>
      <c r="I32" s="37">
        <v>0</v>
      </c>
      <c r="J32" s="39">
        <v>0</v>
      </c>
      <c r="K32" s="38">
        <v>0</v>
      </c>
      <c r="L32" s="40"/>
      <c r="M32" s="39">
        <v>0</v>
      </c>
      <c r="N32" s="32">
        <v>239</v>
      </c>
      <c r="O32" s="38">
        <v>23</v>
      </c>
      <c r="P32" s="84">
        <v>156</v>
      </c>
      <c r="Q32" s="32">
        <f t="shared" si="1"/>
        <v>731</v>
      </c>
    </row>
    <row r="33" spans="1:17">
      <c r="A33" s="4">
        <v>32</v>
      </c>
      <c r="B33" s="15" t="s">
        <v>424</v>
      </c>
      <c r="C33" s="15">
        <v>1995</v>
      </c>
      <c r="D33" s="15" t="s">
        <v>419</v>
      </c>
      <c r="E33" s="38"/>
      <c r="F33" s="38"/>
      <c r="G33" s="31">
        <v>0</v>
      </c>
      <c r="H33" s="38">
        <v>683</v>
      </c>
      <c r="I33" s="38"/>
      <c r="J33" s="39"/>
      <c r="K33" s="39"/>
      <c r="L33" s="38"/>
      <c r="M33" s="38"/>
      <c r="N33" s="38"/>
      <c r="O33" s="38"/>
      <c r="P33" s="32"/>
      <c r="Q33" s="32">
        <f t="shared" si="1"/>
        <v>683</v>
      </c>
    </row>
    <row r="34" spans="1:17">
      <c r="A34" s="4">
        <v>33</v>
      </c>
      <c r="B34" s="15" t="s">
        <v>338</v>
      </c>
      <c r="C34" s="15">
        <v>1995</v>
      </c>
      <c r="D34" s="15" t="s">
        <v>216</v>
      </c>
      <c r="E34" s="31"/>
      <c r="F34" s="37">
        <v>611</v>
      </c>
      <c r="G34" s="31"/>
      <c r="H34" s="38"/>
      <c r="I34" s="38"/>
      <c r="J34" s="40"/>
      <c r="K34" s="40"/>
      <c r="L34" s="39"/>
      <c r="M34" s="38"/>
      <c r="N34" s="32"/>
      <c r="O34" s="38"/>
      <c r="P34" s="32"/>
      <c r="Q34" s="32">
        <f t="shared" si="1"/>
        <v>611</v>
      </c>
    </row>
    <row r="35" spans="1:17">
      <c r="A35" s="4">
        <v>34</v>
      </c>
      <c r="B35" s="15" t="s">
        <v>665</v>
      </c>
      <c r="C35" s="15">
        <v>1996</v>
      </c>
      <c r="D35" s="15" t="s">
        <v>656</v>
      </c>
      <c r="E35" s="38"/>
      <c r="F35" s="38"/>
      <c r="G35" s="38"/>
      <c r="H35" s="38"/>
      <c r="I35" s="38"/>
      <c r="J35" s="38"/>
      <c r="K35" s="38"/>
      <c r="L35" s="32">
        <v>604.06484393902747</v>
      </c>
      <c r="M35" s="38"/>
      <c r="N35" s="38"/>
      <c r="O35" s="38"/>
      <c r="P35" s="32"/>
      <c r="Q35" s="32">
        <f t="shared" si="1"/>
        <v>604.06484393902747</v>
      </c>
    </row>
    <row r="36" spans="1:17">
      <c r="A36" s="4">
        <v>35</v>
      </c>
      <c r="B36" s="15" t="s">
        <v>62</v>
      </c>
      <c r="C36" s="15">
        <v>1996</v>
      </c>
      <c r="D36" s="15" t="s">
        <v>119</v>
      </c>
      <c r="E36" s="32">
        <v>0</v>
      </c>
      <c r="F36" s="38">
        <v>411</v>
      </c>
      <c r="G36" s="39"/>
      <c r="H36" s="37"/>
      <c r="I36" s="31">
        <v>0</v>
      </c>
      <c r="J36" s="40"/>
      <c r="K36" s="40">
        <v>0</v>
      </c>
      <c r="L36" s="39"/>
      <c r="M36" s="39"/>
      <c r="N36" s="38"/>
      <c r="O36" s="38"/>
      <c r="P36" s="32">
        <v>176</v>
      </c>
      <c r="Q36" s="32">
        <f t="shared" si="1"/>
        <v>587</v>
      </c>
    </row>
    <row r="37" spans="1:17">
      <c r="A37" s="4">
        <v>36</v>
      </c>
      <c r="B37" s="15" t="s">
        <v>129</v>
      </c>
      <c r="C37" s="15">
        <v>1995</v>
      </c>
      <c r="D37" s="15" t="s">
        <v>44</v>
      </c>
      <c r="E37" s="31">
        <v>363.56877323420082</v>
      </c>
      <c r="F37" s="37">
        <v>181</v>
      </c>
      <c r="G37" s="38"/>
      <c r="H37" s="37"/>
      <c r="I37" s="31"/>
      <c r="J37" s="38"/>
      <c r="K37" s="38"/>
      <c r="L37" s="38"/>
      <c r="M37" s="38"/>
      <c r="N37" s="32"/>
      <c r="O37" s="38"/>
      <c r="P37" s="32"/>
      <c r="Q37" s="32">
        <f t="shared" si="1"/>
        <v>544.56877323420076</v>
      </c>
    </row>
    <row r="38" spans="1:17">
      <c r="A38" s="4">
        <v>37</v>
      </c>
      <c r="B38" s="15" t="s">
        <v>666</v>
      </c>
      <c r="C38" s="15">
        <v>1996</v>
      </c>
      <c r="D38" s="15" t="s">
        <v>655</v>
      </c>
      <c r="E38" s="38"/>
      <c r="F38" s="38"/>
      <c r="G38" s="44"/>
      <c r="H38" s="38"/>
      <c r="I38" s="38"/>
      <c r="J38" s="38"/>
      <c r="K38" s="38"/>
      <c r="L38" s="32">
        <v>434.67683831320215</v>
      </c>
      <c r="M38" s="38"/>
      <c r="N38" s="38"/>
      <c r="O38" s="38"/>
      <c r="P38" s="32">
        <v>109</v>
      </c>
      <c r="Q38" s="32">
        <f t="shared" si="1"/>
        <v>543.6768383132021</v>
      </c>
    </row>
    <row r="39" spans="1:17">
      <c r="A39" s="4">
        <v>38</v>
      </c>
      <c r="B39" s="15" t="s">
        <v>718</v>
      </c>
      <c r="C39" s="15">
        <v>1996</v>
      </c>
      <c r="D39" s="15" t="s">
        <v>686</v>
      </c>
      <c r="E39" s="38"/>
      <c r="F39" s="38"/>
      <c r="G39" s="44"/>
      <c r="H39" s="38"/>
      <c r="I39" s="38"/>
      <c r="J39" s="38"/>
      <c r="K39" s="38"/>
      <c r="L39" s="38"/>
      <c r="M39" s="32">
        <v>41.973856209150512</v>
      </c>
      <c r="N39" s="38">
        <v>478</v>
      </c>
      <c r="O39" s="38"/>
      <c r="P39" s="32"/>
      <c r="Q39" s="32">
        <f t="shared" si="1"/>
        <v>519.97385620915054</v>
      </c>
    </row>
    <row r="40" spans="1:17">
      <c r="A40" s="4">
        <v>39</v>
      </c>
      <c r="B40" s="15" t="s">
        <v>76</v>
      </c>
      <c r="C40" s="15">
        <v>1996</v>
      </c>
      <c r="D40" s="15" t="s">
        <v>191</v>
      </c>
      <c r="E40" s="31">
        <v>0</v>
      </c>
      <c r="F40" s="31">
        <v>493</v>
      </c>
      <c r="G40" s="32"/>
      <c r="H40" s="37"/>
      <c r="I40" s="32"/>
      <c r="J40" s="40"/>
      <c r="K40" s="45"/>
      <c r="L40" s="39"/>
      <c r="M40" s="39"/>
      <c r="N40" s="32"/>
      <c r="O40" s="37"/>
      <c r="P40" s="32"/>
      <c r="Q40" s="32">
        <f t="shared" si="1"/>
        <v>493</v>
      </c>
    </row>
    <row r="41" spans="1:17">
      <c r="A41" s="4">
        <v>40</v>
      </c>
      <c r="B41" s="15" t="s">
        <v>538</v>
      </c>
      <c r="C41" s="15">
        <v>1995</v>
      </c>
      <c r="D41" s="15" t="s">
        <v>503</v>
      </c>
      <c r="E41" s="38"/>
      <c r="F41" s="38"/>
      <c r="G41" s="38"/>
      <c r="H41" s="38"/>
      <c r="I41" s="32"/>
      <c r="J41" s="38"/>
      <c r="K41" s="38">
        <v>474</v>
      </c>
      <c r="L41" s="38"/>
      <c r="M41" s="39"/>
      <c r="N41" s="32"/>
      <c r="O41" s="38"/>
      <c r="P41" s="32"/>
      <c r="Q41" s="32">
        <f t="shared" ref="Q41:Q66" si="2">P41+O41+N41+M41+L41+K41+J41+I41+H41+G41+F41+E41</f>
        <v>474</v>
      </c>
    </row>
    <row r="42" spans="1:17">
      <c r="A42" s="4">
        <v>41</v>
      </c>
      <c r="B42" s="15" t="s">
        <v>74</v>
      </c>
      <c r="C42" s="15">
        <v>1996</v>
      </c>
      <c r="D42" s="15" t="s">
        <v>191</v>
      </c>
      <c r="E42" s="32">
        <v>0</v>
      </c>
      <c r="F42" s="38">
        <v>463</v>
      </c>
      <c r="G42" s="32"/>
      <c r="H42" s="37"/>
      <c r="I42" s="38"/>
      <c r="J42" s="39"/>
      <c r="K42" s="39"/>
      <c r="L42" s="38"/>
      <c r="M42" s="39"/>
      <c r="N42" s="38"/>
      <c r="O42" s="38"/>
      <c r="P42" s="32"/>
      <c r="Q42" s="32">
        <f t="shared" si="2"/>
        <v>463</v>
      </c>
    </row>
    <row r="43" spans="1:17">
      <c r="A43" s="4">
        <v>42</v>
      </c>
      <c r="B43" s="15" t="s">
        <v>876</v>
      </c>
      <c r="C43" s="15">
        <v>1996</v>
      </c>
      <c r="D43" s="15" t="s">
        <v>740</v>
      </c>
      <c r="E43" s="38"/>
      <c r="F43" s="38"/>
      <c r="G43" s="44"/>
      <c r="H43" s="38"/>
      <c r="I43" s="38"/>
      <c r="J43" s="38"/>
      <c r="K43" s="38"/>
      <c r="L43" s="38"/>
      <c r="M43" s="38"/>
      <c r="N43" s="38"/>
      <c r="O43" s="32">
        <v>460.45676161149612</v>
      </c>
      <c r="P43" s="38">
        <v>0</v>
      </c>
      <c r="Q43" s="32">
        <f t="shared" si="2"/>
        <v>460.45676161149612</v>
      </c>
    </row>
    <row r="44" spans="1:17" s="17" customFormat="1">
      <c r="A44" s="16">
        <v>43</v>
      </c>
      <c r="B44" s="15" t="s">
        <v>194</v>
      </c>
      <c r="C44" s="15">
        <v>1996</v>
      </c>
      <c r="D44" s="15" t="s">
        <v>168</v>
      </c>
      <c r="E44" s="32">
        <v>0</v>
      </c>
      <c r="F44" s="38">
        <v>299</v>
      </c>
      <c r="G44" s="31">
        <v>0</v>
      </c>
      <c r="H44" s="37">
        <v>143</v>
      </c>
      <c r="I44" s="31"/>
      <c r="J44" s="39"/>
      <c r="K44" s="38"/>
      <c r="L44" s="39"/>
      <c r="M44" s="39"/>
      <c r="N44" s="38"/>
      <c r="O44" s="38"/>
      <c r="P44" s="32"/>
      <c r="Q44" s="32">
        <f t="shared" si="2"/>
        <v>442</v>
      </c>
    </row>
    <row r="45" spans="1:17">
      <c r="A45" s="4">
        <v>44</v>
      </c>
      <c r="B45" s="15" t="s">
        <v>877</v>
      </c>
      <c r="C45" s="15">
        <v>1996</v>
      </c>
      <c r="D45" s="15" t="s">
        <v>765</v>
      </c>
      <c r="E45" s="38"/>
      <c r="F45" s="38"/>
      <c r="G45" s="44"/>
      <c r="H45" s="38"/>
      <c r="I45" s="38"/>
      <c r="J45" s="38"/>
      <c r="K45" s="38"/>
      <c r="L45" s="38"/>
      <c r="M45" s="38"/>
      <c r="N45" s="38"/>
      <c r="O45" s="32">
        <v>316.87130513869943</v>
      </c>
      <c r="P45" s="38">
        <v>50</v>
      </c>
      <c r="Q45" s="32">
        <f t="shared" si="2"/>
        <v>366.87130513869943</v>
      </c>
    </row>
    <row r="46" spans="1:17">
      <c r="A46" s="4">
        <v>45</v>
      </c>
      <c r="B46" s="15" t="s">
        <v>878</v>
      </c>
      <c r="C46" s="15">
        <v>1996</v>
      </c>
      <c r="D46" s="15" t="s">
        <v>592</v>
      </c>
      <c r="E46" s="38"/>
      <c r="F46" s="38"/>
      <c r="G46" s="44"/>
      <c r="H46" s="38"/>
      <c r="I46" s="38"/>
      <c r="J46" s="38"/>
      <c r="K46" s="38"/>
      <c r="L46" s="38"/>
      <c r="M46" s="38"/>
      <c r="N46" s="38"/>
      <c r="O46" s="32">
        <v>0</v>
      </c>
      <c r="P46" s="38">
        <v>358</v>
      </c>
      <c r="Q46" s="32">
        <f t="shared" si="2"/>
        <v>358</v>
      </c>
    </row>
    <row r="47" spans="1:17">
      <c r="A47" s="4">
        <v>46</v>
      </c>
      <c r="B47" s="15" t="s">
        <v>427</v>
      </c>
      <c r="C47" s="15">
        <v>1997</v>
      </c>
      <c r="D47" s="15" t="s">
        <v>354</v>
      </c>
      <c r="E47" s="38"/>
      <c r="F47" s="38"/>
      <c r="G47" s="32">
        <v>0</v>
      </c>
      <c r="H47" s="38">
        <v>313</v>
      </c>
      <c r="I47" s="38"/>
      <c r="J47" s="39"/>
      <c r="K47" s="40"/>
      <c r="L47" s="38"/>
      <c r="M47" s="39"/>
      <c r="N47" s="38"/>
      <c r="O47" s="38"/>
      <c r="P47" s="32"/>
      <c r="Q47" s="32">
        <f t="shared" si="2"/>
        <v>313</v>
      </c>
    </row>
    <row r="48" spans="1:17">
      <c r="A48" s="4">
        <v>47</v>
      </c>
      <c r="B48" s="15" t="s">
        <v>192</v>
      </c>
      <c r="C48" s="15">
        <v>1996</v>
      </c>
      <c r="D48" s="15" t="s">
        <v>27</v>
      </c>
      <c r="E48" s="32">
        <v>0</v>
      </c>
      <c r="F48" s="38">
        <v>0</v>
      </c>
      <c r="G48" s="32"/>
      <c r="H48" s="38"/>
      <c r="I48" s="38">
        <v>294</v>
      </c>
      <c r="J48" s="39"/>
      <c r="K48" s="39"/>
      <c r="L48" s="40"/>
      <c r="M48" s="39"/>
      <c r="N48" s="38"/>
      <c r="O48" s="37"/>
      <c r="P48" s="32"/>
      <c r="Q48" s="32">
        <f t="shared" si="2"/>
        <v>294</v>
      </c>
    </row>
    <row r="49" spans="1:17">
      <c r="A49" s="4">
        <v>48</v>
      </c>
      <c r="B49" s="15" t="s">
        <v>473</v>
      </c>
      <c r="C49" s="15">
        <v>1996</v>
      </c>
      <c r="D49" s="15" t="s">
        <v>138</v>
      </c>
      <c r="E49" s="38"/>
      <c r="F49" s="38"/>
      <c r="G49" s="38"/>
      <c r="H49" s="32">
        <v>249.43589743589723</v>
      </c>
      <c r="I49" s="38"/>
      <c r="J49" s="40"/>
      <c r="K49" s="38"/>
      <c r="L49" s="39"/>
      <c r="M49" s="38"/>
      <c r="N49" s="32"/>
      <c r="O49" s="38"/>
      <c r="P49" s="32"/>
      <c r="Q49" s="32">
        <f t="shared" si="2"/>
        <v>249.43589743589723</v>
      </c>
    </row>
    <row r="50" spans="1:17">
      <c r="A50" s="11">
        <v>49</v>
      </c>
      <c r="B50" s="15" t="s">
        <v>334</v>
      </c>
      <c r="C50" s="15">
        <v>1995</v>
      </c>
      <c r="D50" s="23" t="s">
        <v>44</v>
      </c>
      <c r="E50" s="38"/>
      <c r="F50" s="32">
        <v>235.09333333333325</v>
      </c>
      <c r="G50" s="31"/>
      <c r="H50" s="38"/>
      <c r="I50" s="31"/>
      <c r="J50" s="38"/>
      <c r="K50" s="38"/>
      <c r="L50" s="39"/>
      <c r="M50" s="38"/>
      <c r="N50" s="31"/>
      <c r="O50" s="38"/>
      <c r="P50" s="32"/>
      <c r="Q50" s="32">
        <f t="shared" si="2"/>
        <v>235.09333333333325</v>
      </c>
    </row>
    <row r="51" spans="1:17">
      <c r="A51" s="4">
        <v>50</v>
      </c>
      <c r="B51" s="15" t="s">
        <v>422</v>
      </c>
      <c r="C51" s="15">
        <v>1996</v>
      </c>
      <c r="D51" s="15" t="s">
        <v>352</v>
      </c>
      <c r="E51" s="38"/>
      <c r="F51" s="38"/>
      <c r="G51" s="32">
        <v>0</v>
      </c>
      <c r="H51" s="38">
        <v>231</v>
      </c>
      <c r="I51" s="31"/>
      <c r="J51" s="38"/>
      <c r="K51" s="39"/>
      <c r="L51" s="32"/>
      <c r="M51" s="39"/>
      <c r="N51" s="38"/>
      <c r="O51" s="31"/>
      <c r="P51" s="32"/>
      <c r="Q51" s="32">
        <f t="shared" si="2"/>
        <v>231</v>
      </c>
    </row>
    <row r="52" spans="1:17">
      <c r="A52" s="4">
        <v>51</v>
      </c>
      <c r="B52" s="15" t="s">
        <v>719</v>
      </c>
      <c r="C52" s="15">
        <v>1996</v>
      </c>
      <c r="D52" s="15" t="s">
        <v>681</v>
      </c>
      <c r="E52" s="38"/>
      <c r="F52" s="38"/>
      <c r="G52" s="44"/>
      <c r="H52" s="38"/>
      <c r="I52" s="38"/>
      <c r="J52" s="38"/>
      <c r="K52" s="38"/>
      <c r="L52" s="38"/>
      <c r="M52" s="32">
        <v>0</v>
      </c>
      <c r="N52" s="38">
        <v>173</v>
      </c>
      <c r="O52" s="38">
        <v>0</v>
      </c>
      <c r="P52" s="32">
        <v>0</v>
      </c>
      <c r="Q52" s="32">
        <f t="shared" si="2"/>
        <v>173</v>
      </c>
    </row>
    <row r="53" spans="1:17">
      <c r="A53" s="4">
        <v>52</v>
      </c>
      <c r="B53" s="15" t="s">
        <v>193</v>
      </c>
      <c r="C53" s="15">
        <v>1996</v>
      </c>
      <c r="D53" s="15" t="s">
        <v>191</v>
      </c>
      <c r="E53" s="31">
        <v>0</v>
      </c>
      <c r="F53" s="37">
        <v>142</v>
      </c>
      <c r="G53" s="31"/>
      <c r="H53" s="31"/>
      <c r="I53" s="32"/>
      <c r="J53" s="40"/>
      <c r="K53" s="40"/>
      <c r="L53" s="38"/>
      <c r="M53" s="39"/>
      <c r="N53" s="31"/>
      <c r="O53" s="38"/>
      <c r="P53" s="32"/>
      <c r="Q53" s="32">
        <f t="shared" si="2"/>
        <v>142</v>
      </c>
    </row>
    <row r="54" spans="1:17">
      <c r="A54" s="4">
        <v>53</v>
      </c>
      <c r="B54" s="15" t="s">
        <v>335</v>
      </c>
      <c r="C54" s="15">
        <v>1996</v>
      </c>
      <c r="D54" s="23" t="s">
        <v>139</v>
      </c>
      <c r="E54" s="38"/>
      <c r="F54" s="32">
        <v>112.37872589129171</v>
      </c>
      <c r="G54" s="31"/>
      <c r="H54" s="38"/>
      <c r="I54" s="31"/>
      <c r="J54" s="38"/>
      <c r="K54" s="38"/>
      <c r="L54" s="32"/>
      <c r="M54" s="38"/>
      <c r="N54" s="38"/>
      <c r="O54" s="38"/>
      <c r="P54" s="32"/>
      <c r="Q54" s="32">
        <f t="shared" si="2"/>
        <v>112.37872589129171</v>
      </c>
    </row>
    <row r="55" spans="1:17">
      <c r="A55" s="4">
        <v>54</v>
      </c>
      <c r="B55" s="15" t="s">
        <v>902</v>
      </c>
      <c r="C55" s="15">
        <v>1996</v>
      </c>
      <c r="D55" s="15" t="s">
        <v>788</v>
      </c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2">
        <v>72.210376687988642</v>
      </c>
      <c r="Q55" s="32">
        <f t="shared" si="2"/>
        <v>72.210376687988642</v>
      </c>
    </row>
    <row r="56" spans="1:17">
      <c r="A56" s="4">
        <v>55</v>
      </c>
      <c r="B56" s="15" t="s">
        <v>879</v>
      </c>
      <c r="C56" s="15">
        <v>1996</v>
      </c>
      <c r="D56" s="15" t="s">
        <v>356</v>
      </c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2">
        <v>0</v>
      </c>
      <c r="P56" s="38">
        <v>69</v>
      </c>
      <c r="Q56" s="32">
        <f t="shared" si="2"/>
        <v>69</v>
      </c>
    </row>
    <row r="57" spans="1:17">
      <c r="A57" s="4">
        <v>56</v>
      </c>
      <c r="B57" s="15" t="s">
        <v>336</v>
      </c>
      <c r="C57" s="15">
        <v>1996</v>
      </c>
      <c r="D57" s="23" t="s">
        <v>319</v>
      </c>
      <c r="E57" s="38"/>
      <c r="F57" s="32">
        <v>45.961123110151121</v>
      </c>
      <c r="G57" s="31"/>
      <c r="H57" s="38"/>
      <c r="I57" s="37"/>
      <c r="J57" s="38"/>
      <c r="K57" s="40"/>
      <c r="L57" s="39"/>
      <c r="M57" s="40"/>
      <c r="N57" s="38"/>
      <c r="O57" s="38"/>
      <c r="P57" s="32"/>
      <c r="Q57" s="32">
        <f t="shared" si="2"/>
        <v>45.961123110151121</v>
      </c>
    </row>
    <row r="58" spans="1:17">
      <c r="A58" s="4">
        <v>57</v>
      </c>
      <c r="B58" s="15" t="s">
        <v>425</v>
      </c>
      <c r="C58" s="15">
        <v>1996</v>
      </c>
      <c r="D58" s="15" t="s">
        <v>370</v>
      </c>
      <c r="E58" s="38"/>
      <c r="F58" s="38"/>
      <c r="G58" s="32">
        <v>0</v>
      </c>
      <c r="H58" s="38">
        <v>0</v>
      </c>
      <c r="I58" s="37"/>
      <c r="J58" s="40"/>
      <c r="K58" s="39"/>
      <c r="L58" s="39"/>
      <c r="M58" s="38"/>
      <c r="N58" s="32"/>
      <c r="O58" s="38"/>
      <c r="P58" s="32"/>
      <c r="Q58" s="32">
        <f t="shared" si="2"/>
        <v>0</v>
      </c>
    </row>
    <row r="59" spans="1:17">
      <c r="A59" s="4">
        <v>58</v>
      </c>
      <c r="B59" s="15" t="s">
        <v>474</v>
      </c>
      <c r="C59" s="15">
        <v>1996</v>
      </c>
      <c r="D59" s="15" t="s">
        <v>138</v>
      </c>
      <c r="E59" s="38"/>
      <c r="F59" s="38"/>
      <c r="G59" s="38"/>
      <c r="H59" s="32">
        <v>0</v>
      </c>
      <c r="I59" s="38"/>
      <c r="J59" s="38"/>
      <c r="K59" s="38"/>
      <c r="L59" s="39"/>
      <c r="M59" s="39"/>
      <c r="N59" s="31"/>
      <c r="O59" s="37"/>
      <c r="P59" s="32"/>
      <c r="Q59" s="32">
        <f t="shared" si="2"/>
        <v>0</v>
      </c>
    </row>
    <row r="60" spans="1:17">
      <c r="A60" s="4">
        <v>59</v>
      </c>
      <c r="B60" s="15" t="s">
        <v>72</v>
      </c>
      <c r="C60" s="15">
        <v>1995</v>
      </c>
      <c r="D60" s="15" t="s">
        <v>27</v>
      </c>
      <c r="E60" s="32">
        <v>0</v>
      </c>
      <c r="F60" s="38">
        <v>0</v>
      </c>
      <c r="G60" s="31"/>
      <c r="H60" s="37"/>
      <c r="I60" s="31">
        <v>0</v>
      </c>
      <c r="J60" s="40"/>
      <c r="K60" s="40"/>
      <c r="L60" s="39"/>
      <c r="M60" s="38"/>
      <c r="N60" s="32"/>
      <c r="O60" s="38"/>
      <c r="P60" s="32"/>
      <c r="Q60" s="32">
        <f t="shared" si="2"/>
        <v>0</v>
      </c>
    </row>
    <row r="61" spans="1:17">
      <c r="A61" s="4">
        <v>60</v>
      </c>
      <c r="B61" s="15" t="s">
        <v>426</v>
      </c>
      <c r="C61" s="15">
        <v>1996</v>
      </c>
      <c r="D61" s="15" t="s">
        <v>393</v>
      </c>
      <c r="E61" s="38"/>
      <c r="F61" s="38"/>
      <c r="G61" s="32">
        <v>0</v>
      </c>
      <c r="H61" s="37">
        <v>0</v>
      </c>
      <c r="I61" s="32"/>
      <c r="J61" s="39"/>
      <c r="K61" s="40"/>
      <c r="L61" s="40"/>
      <c r="M61" s="39"/>
      <c r="N61" s="32"/>
      <c r="O61" s="37"/>
      <c r="P61" s="32"/>
      <c r="Q61" s="32">
        <f t="shared" si="2"/>
        <v>0</v>
      </c>
    </row>
    <row r="62" spans="1:17">
      <c r="A62" s="4">
        <v>61</v>
      </c>
      <c r="B62" s="15" t="s">
        <v>532</v>
      </c>
      <c r="C62" s="15">
        <v>1996</v>
      </c>
      <c r="D62" s="15" t="s">
        <v>589</v>
      </c>
      <c r="E62" s="38"/>
      <c r="F62" s="38"/>
      <c r="G62" s="38"/>
      <c r="H62" s="38"/>
      <c r="I62" s="38"/>
      <c r="J62" s="38"/>
      <c r="K62" s="32">
        <v>0</v>
      </c>
      <c r="L62" s="38"/>
      <c r="M62" s="38"/>
      <c r="N62" s="32"/>
      <c r="O62" s="38"/>
      <c r="P62" s="32"/>
      <c r="Q62" s="32">
        <f t="shared" si="2"/>
        <v>0</v>
      </c>
    </row>
    <row r="63" spans="1:17">
      <c r="A63" s="4">
        <v>62</v>
      </c>
      <c r="B63" s="15" t="s">
        <v>190</v>
      </c>
      <c r="C63" s="15">
        <v>1996</v>
      </c>
      <c r="D63" s="15" t="s">
        <v>137</v>
      </c>
      <c r="E63" s="32">
        <v>0</v>
      </c>
      <c r="F63" s="38">
        <v>0</v>
      </c>
      <c r="G63" s="31"/>
      <c r="H63" s="31"/>
      <c r="I63" s="38"/>
      <c r="J63" s="38"/>
      <c r="K63" s="39"/>
      <c r="L63" s="40"/>
      <c r="M63" s="40"/>
      <c r="N63" s="38"/>
      <c r="O63" s="38"/>
      <c r="P63" s="32"/>
      <c r="Q63" s="32">
        <f t="shared" si="2"/>
        <v>0</v>
      </c>
    </row>
    <row r="64" spans="1:17">
      <c r="A64" s="4">
        <v>63</v>
      </c>
      <c r="B64" s="15" t="s">
        <v>653</v>
      </c>
      <c r="C64" s="15">
        <v>1996</v>
      </c>
      <c r="D64" s="15" t="s">
        <v>596</v>
      </c>
      <c r="E64" s="38"/>
      <c r="F64" s="38"/>
      <c r="G64" s="38"/>
      <c r="H64" s="38"/>
      <c r="I64" s="38"/>
      <c r="J64" s="38"/>
      <c r="K64" s="32">
        <v>0</v>
      </c>
      <c r="L64" s="114"/>
      <c r="M64" s="38"/>
      <c r="N64" s="38"/>
      <c r="O64" s="38"/>
      <c r="P64" s="32"/>
      <c r="Q64" s="32">
        <f t="shared" si="2"/>
        <v>0</v>
      </c>
    </row>
    <row r="65" spans="1:17" ht="17.25" customHeight="1">
      <c r="A65" s="4">
        <v>64</v>
      </c>
      <c r="B65" s="15" t="s">
        <v>337</v>
      </c>
      <c r="C65" s="15"/>
      <c r="D65" s="23" t="s">
        <v>315</v>
      </c>
      <c r="E65" s="31"/>
      <c r="F65" s="31">
        <v>0</v>
      </c>
      <c r="G65" s="37"/>
      <c r="H65" s="37"/>
      <c r="I65" s="31"/>
      <c r="J65" s="38"/>
      <c r="K65" s="38"/>
      <c r="L65" s="115"/>
      <c r="M65" s="39"/>
      <c r="N65" s="32"/>
      <c r="O65" s="38"/>
      <c r="P65" s="32"/>
      <c r="Q65" s="32">
        <f t="shared" si="2"/>
        <v>0</v>
      </c>
    </row>
    <row r="66" spans="1:17">
      <c r="A66" s="8">
        <v>65</v>
      </c>
      <c r="B66" s="15" t="s">
        <v>75</v>
      </c>
      <c r="C66" s="15">
        <v>1996</v>
      </c>
      <c r="D66" s="15" t="s">
        <v>191</v>
      </c>
      <c r="E66" s="31">
        <v>0</v>
      </c>
      <c r="F66" s="37">
        <v>0</v>
      </c>
      <c r="G66" s="31"/>
      <c r="H66" s="38"/>
      <c r="I66" s="38"/>
      <c r="J66" s="39"/>
      <c r="K66" s="39"/>
      <c r="L66" s="115"/>
      <c r="M66" s="39"/>
      <c r="N66" s="38"/>
      <c r="O66" s="38"/>
      <c r="P66" s="32"/>
      <c r="Q66" s="32">
        <f t="shared" si="2"/>
        <v>0</v>
      </c>
    </row>
    <row r="67" spans="1:17">
      <c r="A67" s="21"/>
    </row>
    <row r="68" spans="1:17">
      <c r="A68" s="108"/>
    </row>
    <row r="69" spans="1:17">
      <c r="A69" s="108"/>
    </row>
    <row r="70" spans="1:17">
      <c r="A70" s="108"/>
    </row>
    <row r="71" spans="1:17">
      <c r="A71" s="108"/>
    </row>
    <row r="72" spans="1:17">
      <c r="A72" s="108"/>
    </row>
    <row r="73" spans="1:17">
      <c r="A73" s="21"/>
    </row>
    <row r="74" spans="1:17">
      <c r="A74" s="21"/>
    </row>
    <row r="75" spans="1:17">
      <c r="A75" s="21"/>
    </row>
    <row r="76" spans="1:17">
      <c r="A76" s="21"/>
    </row>
    <row r="77" spans="1:17">
      <c r="A77" s="21"/>
    </row>
    <row r="78" spans="1:17" ht="15.75">
      <c r="A78" s="74"/>
      <c r="G78" s="30"/>
    </row>
    <row r="79" spans="1:17" ht="15.75">
      <c r="A79" s="74"/>
      <c r="G79" s="30"/>
    </row>
    <row r="80" spans="1:17" ht="15.75">
      <c r="A80" s="74"/>
      <c r="G80" s="30"/>
    </row>
    <row r="81" spans="1:7" ht="15.75">
      <c r="A81" s="74"/>
      <c r="G81" s="30"/>
    </row>
    <row r="82" spans="1:7" ht="15.75">
      <c r="A82" s="74"/>
      <c r="G82" s="30"/>
    </row>
    <row r="83" spans="1:7" ht="15.75">
      <c r="A83" s="74"/>
      <c r="G83" s="30"/>
    </row>
    <row r="84" spans="1:7" ht="15.75">
      <c r="A84" s="74"/>
      <c r="G84" s="30"/>
    </row>
    <row r="85" spans="1:7" ht="15.75">
      <c r="A85" s="74"/>
      <c r="G85" s="30"/>
    </row>
    <row r="86" spans="1:7">
      <c r="A86" s="97"/>
      <c r="G86" s="30"/>
    </row>
    <row r="87" spans="1:7">
      <c r="A87" s="97"/>
      <c r="G87" s="30"/>
    </row>
    <row r="88" spans="1:7">
      <c r="A88" s="97"/>
      <c r="G88" s="30"/>
    </row>
    <row r="89" spans="1:7">
      <c r="A89" s="97"/>
      <c r="G89" s="30"/>
    </row>
    <row r="90" spans="1:7">
      <c r="A90" s="97"/>
      <c r="G90" s="30"/>
    </row>
    <row r="91" spans="1:7">
      <c r="A91" s="97"/>
      <c r="G91" s="30"/>
    </row>
    <row r="92" spans="1:7">
      <c r="A92" s="97"/>
      <c r="G92" s="30"/>
    </row>
    <row r="93" spans="1:7">
      <c r="A93" s="97"/>
      <c r="G93" s="30"/>
    </row>
    <row r="94" spans="1:7">
      <c r="A94" s="97"/>
      <c r="G94" s="30"/>
    </row>
    <row r="95" spans="1:7">
      <c r="A95" s="97"/>
      <c r="G95" s="30"/>
    </row>
    <row r="96" spans="1:7">
      <c r="A96" s="97"/>
      <c r="G96" s="30"/>
    </row>
    <row r="97" spans="1:18">
      <c r="A97" s="97"/>
      <c r="G97" s="30"/>
    </row>
    <row r="98" spans="1:18">
      <c r="A98" s="97"/>
      <c r="G98" s="30"/>
    </row>
    <row r="99" spans="1:18">
      <c r="A99" s="97"/>
      <c r="G99" s="30"/>
    </row>
    <row r="100" spans="1:18">
      <c r="A100" s="97"/>
      <c r="G100" s="30"/>
    </row>
    <row r="101" spans="1:18">
      <c r="A101" s="97"/>
      <c r="G101" s="30"/>
    </row>
    <row r="102" spans="1:18">
      <c r="A102" s="97"/>
      <c r="G102" s="30"/>
    </row>
    <row r="103" spans="1:18">
      <c r="A103" s="13"/>
    </row>
    <row r="104" spans="1:18">
      <c r="A104" s="13"/>
    </row>
    <row r="105" spans="1:18">
      <c r="A105" s="13"/>
    </row>
    <row r="106" spans="1:18">
      <c r="A106" s="13"/>
    </row>
    <row r="107" spans="1:18">
      <c r="A107" s="13"/>
    </row>
    <row r="108" spans="1:18">
      <c r="A108" s="13"/>
    </row>
    <row r="109" spans="1:18">
      <c r="A109" s="13"/>
    </row>
    <row r="110" spans="1:18">
      <c r="A110" s="13"/>
      <c r="G110" s="30"/>
    </row>
    <row r="111" spans="1:18">
      <c r="A111" s="13"/>
      <c r="G111" s="30"/>
    </row>
    <row r="112" spans="1:18">
      <c r="A112" s="13"/>
      <c r="G112" s="30"/>
      <c r="R112" s="13"/>
    </row>
    <row r="113" spans="1:18">
      <c r="A113" s="13"/>
      <c r="G113" s="30"/>
      <c r="R113" s="13"/>
    </row>
    <row r="114" spans="1:18">
      <c r="A114" s="13"/>
      <c r="G114" s="30"/>
      <c r="R114" s="13"/>
    </row>
    <row r="115" spans="1:18">
      <c r="A115" s="13"/>
      <c r="G115" s="30"/>
      <c r="R115" s="13"/>
    </row>
    <row r="116" spans="1:18">
      <c r="A116" s="13"/>
      <c r="G116" s="30"/>
      <c r="R116" s="13"/>
    </row>
    <row r="117" spans="1:18">
      <c r="A117" s="13"/>
      <c r="G117" s="30"/>
      <c r="R117" s="13"/>
    </row>
    <row r="118" spans="1:18">
      <c r="G118" s="30"/>
      <c r="R118" s="13"/>
    </row>
    <row r="119" spans="1:18">
      <c r="G119" s="30"/>
      <c r="R119" s="13"/>
    </row>
    <row r="120" spans="1:18">
      <c r="G120" s="30"/>
      <c r="R120" s="13"/>
    </row>
    <row r="121" spans="1:18">
      <c r="G121" s="30"/>
      <c r="R121" s="13"/>
    </row>
    <row r="122" spans="1:18">
      <c r="G122" s="30"/>
      <c r="R122" s="13"/>
    </row>
    <row r="123" spans="1:18" ht="16.5" customHeight="1">
      <c r="G123" s="30"/>
      <c r="R123" s="13"/>
    </row>
    <row r="124" spans="1:18">
      <c r="G124" s="30"/>
      <c r="R124" s="13"/>
    </row>
    <row r="125" spans="1:18" ht="14.25" customHeight="1">
      <c r="R125" s="13"/>
    </row>
    <row r="126" spans="1:18" ht="18" customHeight="1">
      <c r="A126" s="10"/>
      <c r="R126" s="13"/>
    </row>
    <row r="127" spans="1:18" ht="19.5" customHeight="1">
      <c r="A127" s="10"/>
      <c r="R127" s="13"/>
    </row>
    <row r="128" spans="1:18">
      <c r="A128" s="10"/>
      <c r="R128" s="13"/>
    </row>
    <row r="129" spans="1:18" ht="15" customHeight="1">
      <c r="A129" s="10"/>
      <c r="R129" s="13"/>
    </row>
    <row r="130" spans="1:18" ht="16.5" customHeight="1">
      <c r="A130" s="10"/>
      <c r="R130" s="13"/>
    </row>
    <row r="131" spans="1:18" ht="12" customHeight="1">
      <c r="A131" s="10"/>
      <c r="R131" s="13"/>
    </row>
    <row r="132" spans="1:18" ht="18" customHeight="1">
      <c r="A132" s="10"/>
      <c r="R132" s="13"/>
    </row>
    <row r="133" spans="1:18" ht="16.5" customHeight="1">
      <c r="A133" s="10"/>
      <c r="R133" s="13"/>
    </row>
    <row r="134" spans="1:18" ht="15" customHeight="1">
      <c r="A134" s="10"/>
      <c r="R134" s="13"/>
    </row>
    <row r="135" spans="1:18" ht="15.75" customHeight="1">
      <c r="A135" s="10"/>
      <c r="R135" s="13"/>
    </row>
    <row r="136" spans="1:18" ht="14.25" customHeight="1">
      <c r="A136" s="10"/>
      <c r="R136" s="13"/>
    </row>
    <row r="137" spans="1:18" ht="18" customHeight="1">
      <c r="A137" s="10"/>
      <c r="R137" s="13"/>
    </row>
    <row r="138" spans="1:18" ht="18.75" customHeight="1">
      <c r="A138" s="10"/>
      <c r="R138" s="13"/>
    </row>
    <row r="139" spans="1:18" ht="13.5" customHeight="1">
      <c r="A139" s="10"/>
      <c r="R139" s="13"/>
    </row>
    <row r="140" spans="1:18" ht="15" customHeight="1">
      <c r="A140" s="10"/>
    </row>
    <row r="141" spans="1:18" ht="24" customHeight="1">
      <c r="A141" s="10"/>
    </row>
    <row r="146" spans="1:1">
      <c r="A146" s="85"/>
    </row>
    <row r="147" spans="1:1">
      <c r="A147" s="85"/>
    </row>
    <row r="148" spans="1:1">
      <c r="A148" s="85"/>
    </row>
    <row r="149" spans="1:1">
      <c r="A149" s="85"/>
    </row>
    <row r="150" spans="1:1">
      <c r="A150" s="85"/>
    </row>
    <row r="151" spans="1:1">
      <c r="A151" s="85"/>
    </row>
    <row r="152" spans="1:1">
      <c r="A152" s="85"/>
    </row>
    <row r="153" spans="1:1">
      <c r="A153" s="85"/>
    </row>
    <row r="154" spans="1:1">
      <c r="A154" s="85"/>
    </row>
    <row r="155" spans="1:1">
      <c r="A155" s="85"/>
    </row>
    <row r="156" spans="1:1">
      <c r="A156" s="85"/>
    </row>
    <row r="157" spans="1:1">
      <c r="A157" s="85"/>
    </row>
    <row r="158" spans="1:1">
      <c r="A158" s="85"/>
    </row>
    <row r="159" spans="1:1">
      <c r="A159" s="85"/>
    </row>
    <row r="160" spans="1:1">
      <c r="A160" s="85"/>
    </row>
    <row r="161" spans="1:1">
      <c r="A161" s="85"/>
    </row>
    <row r="162" spans="1:1" ht="17.25" customHeight="1">
      <c r="A162" s="85"/>
    </row>
    <row r="163" spans="1:1">
      <c r="A163" s="85"/>
    </row>
    <row r="164" spans="1:1">
      <c r="A164" s="85"/>
    </row>
    <row r="165" spans="1:1">
      <c r="A165" s="85"/>
    </row>
    <row r="166" spans="1:1">
      <c r="A166" s="85"/>
    </row>
    <row r="167" spans="1:1">
      <c r="A167" s="85"/>
    </row>
    <row r="168" spans="1:1">
      <c r="A168" s="85"/>
    </row>
    <row r="169" spans="1:1">
      <c r="A169" s="85"/>
    </row>
    <row r="170" spans="1:1">
      <c r="A170" s="85"/>
    </row>
    <row r="171" spans="1:1">
      <c r="A171" s="85"/>
    </row>
    <row r="172" spans="1:1">
      <c r="A172" s="85">
        <v>27</v>
      </c>
    </row>
    <row r="173" spans="1:1">
      <c r="A173" s="85">
        <v>28</v>
      </c>
    </row>
  </sheetData>
  <sortState ref="B2:Q16">
    <sortCondition descending="1" ref="Q2:Q16"/>
  </sortState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Q82"/>
  <sheetViews>
    <sheetView workbookViewId="0">
      <selection sqref="A1:O1"/>
    </sheetView>
  </sheetViews>
  <sheetFormatPr defaultRowHeight="15"/>
  <cols>
    <col min="1" max="1" width="23.85546875" bestFit="1" customWidth="1"/>
    <col min="2" max="2" width="6.42578125" customWidth="1"/>
    <col min="3" max="3" width="22.28515625" customWidth="1"/>
    <col min="4" max="4" width="5.5703125" bestFit="1" customWidth="1"/>
    <col min="5" max="5" width="6.85546875" customWidth="1"/>
    <col min="6" max="13" width="9" bestFit="1" customWidth="1"/>
    <col min="14" max="14" width="8.85546875" bestFit="1" customWidth="1"/>
    <col min="15" max="15" width="7.5703125" customWidth="1"/>
    <col min="16" max="16" width="6.5703125" bestFit="1" customWidth="1"/>
    <col min="17" max="17" width="9.5703125" bestFit="1" customWidth="1"/>
  </cols>
  <sheetData>
    <row r="1" spans="1:17" ht="18.75">
      <c r="A1" s="25" t="s">
        <v>131</v>
      </c>
      <c r="E1" s="46" t="s">
        <v>478</v>
      </c>
      <c r="F1" s="62" t="s">
        <v>481</v>
      </c>
      <c r="G1" s="62" t="s">
        <v>483</v>
      </c>
      <c r="H1" s="62" t="s">
        <v>482</v>
      </c>
      <c r="I1" s="62" t="s">
        <v>484</v>
      </c>
      <c r="J1" s="62" t="s">
        <v>485</v>
      </c>
      <c r="K1" s="62" t="s">
        <v>486</v>
      </c>
      <c r="L1" s="62" t="s">
        <v>588</v>
      </c>
      <c r="M1" s="62" t="s">
        <v>487</v>
      </c>
      <c r="N1" s="46" t="s">
        <v>479</v>
      </c>
      <c r="O1" s="46" t="s">
        <v>480</v>
      </c>
    </row>
    <row r="2" spans="1:17">
      <c r="A2" s="15" t="s">
        <v>195</v>
      </c>
      <c r="B2" s="23">
        <v>1997</v>
      </c>
      <c r="C2" s="15" t="s">
        <v>29</v>
      </c>
      <c r="D2" s="31">
        <v>864.66630785791199</v>
      </c>
      <c r="E2" s="37">
        <v>288.3</v>
      </c>
      <c r="F2" s="77">
        <v>665</v>
      </c>
      <c r="G2" s="77">
        <v>665</v>
      </c>
      <c r="H2" s="77">
        <v>665</v>
      </c>
      <c r="I2" s="77">
        <v>665</v>
      </c>
      <c r="J2" s="77">
        <v>580</v>
      </c>
      <c r="K2" s="65"/>
      <c r="L2" s="65"/>
      <c r="M2" s="65">
        <v>700</v>
      </c>
      <c r="N2" s="65">
        <v>4228.3</v>
      </c>
      <c r="O2" s="81"/>
      <c r="P2" s="71"/>
      <c r="Q2" s="71"/>
    </row>
    <row r="3" spans="1:17">
      <c r="A3" s="15" t="s">
        <v>92</v>
      </c>
      <c r="B3" s="23">
        <v>1998</v>
      </c>
      <c r="C3" s="15" t="s">
        <v>21</v>
      </c>
      <c r="D3" s="12">
        <v>3223</v>
      </c>
      <c r="E3" s="58">
        <f t="shared" ref="E3:E10" si="0">D3/6</f>
        <v>537.16666666666663</v>
      </c>
      <c r="F3" s="77">
        <v>523.84012539184926</v>
      </c>
      <c r="G3" s="77">
        <v>646</v>
      </c>
      <c r="H3" s="77">
        <v>0</v>
      </c>
      <c r="I3" s="77">
        <v>555</v>
      </c>
      <c r="J3" s="65">
        <v>548</v>
      </c>
      <c r="K3" s="65">
        <v>665</v>
      </c>
      <c r="L3" s="65"/>
      <c r="M3" s="65">
        <v>599</v>
      </c>
      <c r="N3" s="65">
        <v>4074.0067920585161</v>
      </c>
      <c r="O3" s="75"/>
      <c r="P3" s="71"/>
    </row>
    <row r="4" spans="1:17">
      <c r="A4" s="15" t="s">
        <v>96</v>
      </c>
      <c r="B4" s="23">
        <v>1998</v>
      </c>
      <c r="C4" s="15" t="s">
        <v>21</v>
      </c>
      <c r="D4" s="12">
        <v>3210</v>
      </c>
      <c r="E4" s="58">
        <f t="shared" si="0"/>
        <v>535</v>
      </c>
      <c r="F4" s="78">
        <v>22.384774728119982</v>
      </c>
      <c r="G4" s="65">
        <v>599</v>
      </c>
      <c r="H4" s="65">
        <v>410</v>
      </c>
      <c r="I4" s="65">
        <v>562</v>
      </c>
      <c r="J4" s="65">
        <v>505</v>
      </c>
      <c r="K4" s="65">
        <v>352</v>
      </c>
      <c r="L4" s="65">
        <v>598</v>
      </c>
      <c r="M4" s="78">
        <v>336</v>
      </c>
      <c r="N4" s="65">
        <v>3561</v>
      </c>
      <c r="O4" s="81"/>
      <c r="P4" s="71"/>
    </row>
    <row r="5" spans="1:17">
      <c r="A5" s="23" t="s">
        <v>105</v>
      </c>
      <c r="B5" s="23">
        <v>1997</v>
      </c>
      <c r="C5" s="23" t="s">
        <v>95</v>
      </c>
      <c r="D5" s="12">
        <v>2197.0000000000005</v>
      </c>
      <c r="E5" s="58">
        <f t="shared" si="0"/>
        <v>366.16666666666674</v>
      </c>
      <c r="F5" s="77">
        <v>364.34470725087237</v>
      </c>
      <c r="G5" s="77">
        <v>564</v>
      </c>
      <c r="H5" s="77">
        <v>513</v>
      </c>
      <c r="I5" s="79">
        <v>175</v>
      </c>
      <c r="J5" s="65">
        <v>562</v>
      </c>
      <c r="K5" s="65">
        <v>480</v>
      </c>
      <c r="L5" s="65"/>
      <c r="M5" s="65">
        <v>582</v>
      </c>
      <c r="N5" s="65">
        <v>3431.511373917539</v>
      </c>
      <c r="O5" s="81"/>
      <c r="P5" s="71"/>
    </row>
    <row r="6" spans="1:17">
      <c r="A6" s="23" t="s">
        <v>104</v>
      </c>
      <c r="B6" s="23">
        <v>1997</v>
      </c>
      <c r="C6" s="23" t="s">
        <v>184</v>
      </c>
      <c r="D6" s="12">
        <v>2897</v>
      </c>
      <c r="E6" s="58">
        <f t="shared" si="0"/>
        <v>482.83333333333331</v>
      </c>
      <c r="F6" s="77">
        <v>502.40545294635012</v>
      </c>
      <c r="G6" s="77">
        <v>352</v>
      </c>
      <c r="H6" s="77">
        <v>556</v>
      </c>
      <c r="I6" s="77">
        <v>419</v>
      </c>
      <c r="J6" s="65">
        <v>0</v>
      </c>
      <c r="K6" s="65">
        <v>135</v>
      </c>
      <c r="L6" s="65">
        <v>700</v>
      </c>
      <c r="M6" s="65"/>
      <c r="N6" s="65">
        <v>3147.2387862796832</v>
      </c>
      <c r="O6" s="81"/>
      <c r="P6" s="71"/>
    </row>
    <row r="7" spans="1:17">
      <c r="A7" s="23" t="s">
        <v>106</v>
      </c>
      <c r="B7" s="23">
        <v>1997</v>
      </c>
      <c r="C7" s="23" t="s">
        <v>95</v>
      </c>
      <c r="D7" s="12">
        <v>2487</v>
      </c>
      <c r="E7" s="58">
        <f t="shared" si="0"/>
        <v>414.5</v>
      </c>
      <c r="F7" s="65">
        <v>414.57706384709223</v>
      </c>
      <c r="G7" s="65">
        <v>207</v>
      </c>
      <c r="H7" s="65">
        <v>348</v>
      </c>
      <c r="I7" s="65">
        <v>402</v>
      </c>
      <c r="J7" s="65">
        <v>638</v>
      </c>
      <c r="K7" s="65">
        <v>337</v>
      </c>
      <c r="L7" s="65"/>
      <c r="M7" s="65"/>
      <c r="N7" s="65">
        <v>2761.0770638470922</v>
      </c>
      <c r="O7" s="81"/>
      <c r="P7" s="71"/>
    </row>
    <row r="8" spans="1:17">
      <c r="A8" s="15" t="s">
        <v>93</v>
      </c>
      <c r="B8" s="23">
        <v>1998</v>
      </c>
      <c r="C8" s="15" t="s">
        <v>42</v>
      </c>
      <c r="D8" s="12">
        <v>2495.0140597539544</v>
      </c>
      <c r="E8" s="58">
        <f t="shared" si="0"/>
        <v>415.83567662565906</v>
      </c>
      <c r="F8" s="81"/>
      <c r="G8" s="81"/>
      <c r="H8" s="65">
        <v>329.538209095171</v>
      </c>
      <c r="I8" s="65">
        <v>417</v>
      </c>
      <c r="J8" s="65">
        <v>446</v>
      </c>
      <c r="K8" s="65">
        <v>303</v>
      </c>
      <c r="L8" s="65"/>
      <c r="M8" s="65">
        <v>396</v>
      </c>
      <c r="N8" s="65">
        <v>2307.37388572083</v>
      </c>
      <c r="O8" s="81"/>
      <c r="P8" s="71"/>
    </row>
    <row r="9" spans="1:17">
      <c r="A9" s="15" t="s">
        <v>91</v>
      </c>
      <c r="B9" s="23">
        <v>1998</v>
      </c>
      <c r="C9" s="15" t="s">
        <v>21</v>
      </c>
      <c r="D9" s="12">
        <v>3203</v>
      </c>
      <c r="E9" s="58">
        <f t="shared" si="0"/>
        <v>533.83333333333337</v>
      </c>
      <c r="F9" s="82"/>
      <c r="G9" s="82"/>
      <c r="H9" s="65">
        <v>521.10567514677075</v>
      </c>
      <c r="I9" s="77">
        <v>422</v>
      </c>
      <c r="J9" s="65"/>
      <c r="K9" s="65"/>
      <c r="L9" s="81"/>
      <c r="M9" s="65">
        <v>530</v>
      </c>
      <c r="N9" s="65">
        <v>2006.9390084801041</v>
      </c>
      <c r="O9" s="81"/>
      <c r="P9" s="71"/>
    </row>
    <row r="10" spans="1:17">
      <c r="A10" s="23" t="s">
        <v>116</v>
      </c>
      <c r="B10" s="23">
        <v>1997</v>
      </c>
      <c r="C10" s="23" t="s">
        <v>121</v>
      </c>
      <c r="D10" s="12">
        <v>2535.0840840840838</v>
      </c>
      <c r="E10" s="58">
        <f t="shared" si="0"/>
        <v>422.51401401401398</v>
      </c>
      <c r="F10" s="81"/>
      <c r="G10" s="81"/>
      <c r="H10" s="81"/>
      <c r="I10" s="81"/>
      <c r="J10" s="65">
        <v>665</v>
      </c>
      <c r="K10" s="65">
        <v>485</v>
      </c>
      <c r="L10" s="65"/>
      <c r="M10" s="65">
        <v>426</v>
      </c>
      <c r="N10" s="65">
        <v>1998.514014014014</v>
      </c>
      <c r="O10" s="81"/>
      <c r="P10" s="71"/>
    </row>
    <row r="11" spans="1:17" ht="18.75">
      <c r="A11" s="61"/>
      <c r="B11" s="5"/>
      <c r="C11" s="5"/>
      <c r="D11" s="12"/>
      <c r="E11" s="58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pans="1:17">
      <c r="A12" s="23"/>
      <c r="B12" s="23"/>
      <c r="C12" s="22"/>
      <c r="D12" s="12"/>
      <c r="E12" s="58"/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spans="1:17">
      <c r="A13" s="15"/>
      <c r="B13" s="23"/>
      <c r="C13" s="18"/>
      <c r="D13" s="12"/>
      <c r="E13" s="58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7">
      <c r="A14" s="15"/>
      <c r="B14" s="23"/>
      <c r="C14" s="18"/>
      <c r="D14" s="12"/>
      <c r="E14" s="58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7">
      <c r="A15" s="15"/>
      <c r="B15" s="23"/>
      <c r="C15" s="18"/>
      <c r="D15" s="12"/>
      <c r="E15" s="58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17">
      <c r="A16" s="23"/>
      <c r="B16" s="23"/>
      <c r="C16" s="22"/>
      <c r="D16" s="12"/>
      <c r="E16" s="58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1:16">
      <c r="A17" s="15"/>
      <c r="B17" s="23"/>
      <c r="C17" s="18"/>
      <c r="D17" s="12"/>
      <c r="E17" s="58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6">
      <c r="A18" s="23"/>
      <c r="B18" s="23"/>
      <c r="C18" s="22"/>
      <c r="D18" s="12"/>
      <c r="E18" s="58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16">
      <c r="A19" s="15"/>
      <c r="B19" s="23"/>
      <c r="C19" s="18"/>
      <c r="D19" s="12"/>
      <c r="E19" s="58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spans="1:16">
      <c r="B20" s="24"/>
      <c r="D20" s="57"/>
      <c r="E20" s="59"/>
    </row>
    <row r="21" spans="1:16" ht="18.75">
      <c r="A21" s="25" t="s">
        <v>132</v>
      </c>
      <c r="D21" s="57"/>
      <c r="E21" s="46" t="s">
        <v>478</v>
      </c>
      <c r="F21" s="62" t="s">
        <v>481</v>
      </c>
      <c r="G21" s="62" t="s">
        <v>483</v>
      </c>
      <c r="H21" s="62" t="s">
        <v>482</v>
      </c>
      <c r="I21" s="62" t="s">
        <v>484</v>
      </c>
      <c r="J21" s="62" t="s">
        <v>485</v>
      </c>
      <c r="K21" s="62" t="s">
        <v>486</v>
      </c>
      <c r="L21" s="62" t="s">
        <v>588</v>
      </c>
      <c r="M21" s="62" t="s">
        <v>487</v>
      </c>
      <c r="N21" s="46" t="s">
        <v>479</v>
      </c>
      <c r="O21" s="46" t="s">
        <v>480</v>
      </c>
    </row>
    <row r="22" spans="1:16">
      <c r="A22" s="23" t="s">
        <v>101</v>
      </c>
      <c r="B22" s="23">
        <v>1996</v>
      </c>
      <c r="C22" s="23" t="s">
        <v>184</v>
      </c>
      <c r="D22" s="12">
        <v>4095</v>
      </c>
      <c r="E22" s="58">
        <f t="shared" ref="E22:E27" si="1">D22/6</f>
        <v>682.5</v>
      </c>
      <c r="F22" s="78">
        <v>603.04614391739278</v>
      </c>
      <c r="G22" s="65">
        <v>760</v>
      </c>
      <c r="H22" s="77">
        <v>760</v>
      </c>
      <c r="I22" s="77">
        <v>635</v>
      </c>
      <c r="J22" s="65">
        <v>760</v>
      </c>
      <c r="K22" s="65">
        <v>760</v>
      </c>
      <c r="L22" s="65">
        <v>800</v>
      </c>
      <c r="M22" s="80"/>
      <c r="N22" s="65">
        <v>5157.5</v>
      </c>
      <c r="O22" s="63"/>
      <c r="P22" s="71"/>
    </row>
    <row r="23" spans="1:16">
      <c r="A23" s="15" t="s">
        <v>108</v>
      </c>
      <c r="B23" s="23">
        <v>1995</v>
      </c>
      <c r="C23" s="15" t="s">
        <v>119</v>
      </c>
      <c r="D23" s="12">
        <v>3289.0422535211273</v>
      </c>
      <c r="E23" s="58">
        <f t="shared" si="1"/>
        <v>548.17370892018789</v>
      </c>
      <c r="F23" s="82"/>
      <c r="G23" s="77">
        <v>729.63374028856856</v>
      </c>
      <c r="H23" s="77">
        <v>257</v>
      </c>
      <c r="I23" s="65">
        <v>465</v>
      </c>
      <c r="J23" s="65">
        <v>401</v>
      </c>
      <c r="K23" s="65">
        <v>328</v>
      </c>
      <c r="L23" s="65">
        <v>447</v>
      </c>
      <c r="M23" s="80"/>
      <c r="N23" s="65">
        <v>3175.8074492087562</v>
      </c>
      <c r="O23" s="63"/>
      <c r="P23" s="71"/>
    </row>
    <row r="24" spans="1:16">
      <c r="A24" s="15" t="s">
        <v>112</v>
      </c>
      <c r="B24" s="23">
        <v>1995</v>
      </c>
      <c r="C24" s="15" t="s">
        <v>119</v>
      </c>
      <c r="D24" s="12">
        <v>3173.9023485784919</v>
      </c>
      <c r="E24" s="58">
        <f t="shared" si="1"/>
        <v>528.98372476308202</v>
      </c>
      <c r="F24" s="77">
        <v>760</v>
      </c>
      <c r="G24" s="77">
        <v>713</v>
      </c>
      <c r="H24" s="77">
        <v>427</v>
      </c>
      <c r="I24" s="77">
        <v>615</v>
      </c>
      <c r="J24" s="65"/>
      <c r="K24" s="65"/>
      <c r="L24" s="65"/>
      <c r="M24" s="80"/>
      <c r="N24" s="65">
        <v>3043.9837247630821</v>
      </c>
      <c r="O24" s="63"/>
      <c r="P24" s="71"/>
    </row>
    <row r="25" spans="1:16">
      <c r="A25" s="23" t="s">
        <v>102</v>
      </c>
      <c r="B25" s="23">
        <v>1996</v>
      </c>
      <c r="C25" s="23" t="s">
        <v>103</v>
      </c>
      <c r="D25" s="12">
        <v>2737.4949433037082</v>
      </c>
      <c r="E25" s="58">
        <f t="shared" si="1"/>
        <v>456.24915721728468</v>
      </c>
      <c r="F25" s="80"/>
      <c r="G25" s="80"/>
      <c r="H25" s="65"/>
      <c r="I25" s="65">
        <v>432.04502814258933</v>
      </c>
      <c r="J25" s="65">
        <v>580</v>
      </c>
      <c r="K25" s="65">
        <v>665</v>
      </c>
      <c r="L25" s="80"/>
      <c r="M25" s="65">
        <v>800</v>
      </c>
      <c r="N25" s="65">
        <v>2933.2941853598741</v>
      </c>
      <c r="O25" s="80"/>
      <c r="P25" s="71"/>
    </row>
    <row r="26" spans="1:16">
      <c r="A26" s="15" t="s">
        <v>109</v>
      </c>
      <c r="B26" s="23">
        <v>1995</v>
      </c>
      <c r="C26" s="15" t="s">
        <v>43</v>
      </c>
      <c r="D26" s="12">
        <v>3018</v>
      </c>
      <c r="E26" s="58">
        <f t="shared" si="1"/>
        <v>503</v>
      </c>
      <c r="F26" s="77">
        <v>442.07171314741049</v>
      </c>
      <c r="G26" s="77">
        <v>555</v>
      </c>
      <c r="H26" s="77">
        <v>363</v>
      </c>
      <c r="I26" s="80"/>
      <c r="J26" s="65">
        <v>589</v>
      </c>
      <c r="K26" s="65"/>
      <c r="L26" s="65"/>
      <c r="M26" s="80"/>
      <c r="N26" s="65">
        <v>2452.0717131474103</v>
      </c>
      <c r="O26" s="63"/>
      <c r="P26" s="71"/>
    </row>
    <row r="27" spans="1:16">
      <c r="A27" s="15" t="s">
        <v>107</v>
      </c>
      <c r="B27" s="23">
        <v>1995</v>
      </c>
      <c r="C27" s="15" t="s">
        <v>24</v>
      </c>
      <c r="D27" s="12">
        <v>2436.7338301836576</v>
      </c>
      <c r="E27" s="58">
        <f t="shared" si="1"/>
        <v>406.1223050306096</v>
      </c>
      <c r="F27" s="65">
        <v>531.76758409785953</v>
      </c>
      <c r="G27" s="65">
        <v>648</v>
      </c>
      <c r="H27" s="65"/>
      <c r="I27" s="65"/>
      <c r="J27" s="65"/>
      <c r="K27" s="65"/>
      <c r="L27" s="80"/>
      <c r="M27" s="80"/>
      <c r="N27" s="65">
        <v>1585.8898891284691</v>
      </c>
      <c r="O27" s="5"/>
      <c r="P27" s="71"/>
    </row>
    <row r="28" spans="1:16">
      <c r="A28" s="15" t="s">
        <v>465</v>
      </c>
      <c r="B28" s="23">
        <v>1996</v>
      </c>
      <c r="C28" s="15" t="s">
        <v>354</v>
      </c>
      <c r="D28" s="14">
        <v>513</v>
      </c>
      <c r="E28" s="14">
        <v>256.5</v>
      </c>
      <c r="F28" s="83"/>
      <c r="G28" s="83"/>
      <c r="H28" s="65">
        <v>0</v>
      </c>
      <c r="I28" s="65">
        <v>760</v>
      </c>
      <c r="J28" s="65"/>
      <c r="K28" s="65"/>
      <c r="L28" s="76"/>
      <c r="M28" s="76"/>
      <c r="N28" s="65">
        <v>1016.5</v>
      </c>
      <c r="O28" s="63"/>
      <c r="P28" s="71"/>
    </row>
    <row r="29" spans="1:16">
      <c r="A29" s="15" t="s">
        <v>117</v>
      </c>
      <c r="B29" s="23">
        <v>1995</v>
      </c>
      <c r="C29" s="15" t="s">
        <v>121</v>
      </c>
      <c r="D29" s="12">
        <v>3384.0569620253164</v>
      </c>
      <c r="E29" s="58">
        <f>D29/6</f>
        <v>564.00949367088606</v>
      </c>
      <c r="F29" s="80"/>
      <c r="G29" s="80"/>
      <c r="H29" s="80"/>
      <c r="I29" s="80"/>
      <c r="J29" s="65">
        <v>0</v>
      </c>
      <c r="K29" s="65"/>
      <c r="L29" s="80"/>
      <c r="M29" s="80"/>
      <c r="N29" s="65">
        <v>564.00949367088606</v>
      </c>
      <c r="O29" s="63"/>
      <c r="P29" s="71"/>
    </row>
    <row r="30" spans="1:16">
      <c r="A30" s="23" t="s">
        <v>115</v>
      </c>
      <c r="B30" s="23">
        <v>1996</v>
      </c>
      <c r="C30" s="23" t="s">
        <v>121</v>
      </c>
      <c r="D30" s="12">
        <v>3032.3710587527748</v>
      </c>
      <c r="E30" s="58">
        <f>D30/6</f>
        <v>505.39517645879579</v>
      </c>
      <c r="F30" s="80"/>
      <c r="G30" s="80"/>
      <c r="H30" s="80"/>
      <c r="I30" s="80"/>
      <c r="J30" s="65"/>
      <c r="K30" s="65"/>
      <c r="L30" s="80"/>
      <c r="M30" s="80"/>
      <c r="N30" s="65">
        <v>505.39517645879579</v>
      </c>
      <c r="O30" s="63"/>
      <c r="P30" s="71"/>
    </row>
    <row r="31" spans="1:16">
      <c r="A31" s="26"/>
      <c r="B31" s="27"/>
      <c r="C31" s="28"/>
      <c r="D31" s="29"/>
      <c r="E31" s="60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1:16">
      <c r="D32" s="56"/>
      <c r="P32" s="29"/>
    </row>
    <row r="33" spans="1:16" ht="18.75">
      <c r="A33" s="25" t="s">
        <v>133</v>
      </c>
      <c r="B33" s="24"/>
      <c r="D33" s="57"/>
      <c r="E33" s="46" t="s">
        <v>478</v>
      </c>
      <c r="F33" s="62" t="s">
        <v>481</v>
      </c>
      <c r="G33" s="62" t="s">
        <v>483</v>
      </c>
      <c r="H33" s="62" t="s">
        <v>482</v>
      </c>
      <c r="I33" s="62" t="s">
        <v>484</v>
      </c>
      <c r="J33" s="62" t="s">
        <v>485</v>
      </c>
      <c r="K33" s="62" t="s">
        <v>486</v>
      </c>
      <c r="L33" s="62" t="s">
        <v>588</v>
      </c>
      <c r="M33" s="62" t="s">
        <v>487</v>
      </c>
      <c r="N33" s="46" t="s">
        <v>479</v>
      </c>
      <c r="O33" s="46" t="s">
        <v>480</v>
      </c>
      <c r="P33" s="29"/>
    </row>
    <row r="34" spans="1:16">
      <c r="A34" s="15" t="s">
        <v>38</v>
      </c>
      <c r="B34" s="23">
        <v>1998</v>
      </c>
      <c r="C34" s="23" t="s">
        <v>184</v>
      </c>
      <c r="D34" s="12">
        <v>3510</v>
      </c>
      <c r="E34" s="58">
        <f t="shared" ref="E34:E41" si="2">D34/6</f>
        <v>585</v>
      </c>
      <c r="F34" s="65">
        <v>551.99346405228755</v>
      </c>
      <c r="G34" s="65">
        <v>665</v>
      </c>
      <c r="H34" s="77">
        <v>478</v>
      </c>
      <c r="I34" s="77">
        <v>613</v>
      </c>
      <c r="J34" s="65">
        <v>665</v>
      </c>
      <c r="K34" s="78">
        <v>335</v>
      </c>
      <c r="L34" s="65">
        <v>700</v>
      </c>
      <c r="M34" s="78">
        <v>474</v>
      </c>
      <c r="N34" s="65">
        <v>4257.9934640522879</v>
      </c>
      <c r="O34" s="5"/>
      <c r="P34" s="71"/>
    </row>
    <row r="35" spans="1:16">
      <c r="A35" s="15" t="s">
        <v>49</v>
      </c>
      <c r="B35" s="23">
        <v>1997</v>
      </c>
      <c r="C35" s="23" t="s">
        <v>184</v>
      </c>
      <c r="D35" s="12">
        <v>3421.5738905644121</v>
      </c>
      <c r="E35" s="58">
        <f t="shared" si="2"/>
        <v>570.26231509406864</v>
      </c>
      <c r="F35" s="65">
        <v>500.20650813516892</v>
      </c>
      <c r="G35" s="65">
        <v>616</v>
      </c>
      <c r="H35" s="77">
        <v>665</v>
      </c>
      <c r="I35" s="65">
        <v>665</v>
      </c>
      <c r="J35" s="65">
        <v>581</v>
      </c>
      <c r="K35" s="65"/>
      <c r="L35" s="65"/>
      <c r="M35" s="65">
        <v>348</v>
      </c>
      <c r="N35" s="65">
        <v>3945.4688232292374</v>
      </c>
      <c r="O35" s="76"/>
      <c r="P35" s="71"/>
    </row>
    <row r="36" spans="1:16">
      <c r="A36" s="15" t="s">
        <v>39</v>
      </c>
      <c r="B36" s="23">
        <v>1998</v>
      </c>
      <c r="C36" s="15" t="s">
        <v>19</v>
      </c>
      <c r="D36" s="12">
        <v>3408</v>
      </c>
      <c r="E36" s="58">
        <f t="shared" si="2"/>
        <v>568</v>
      </c>
      <c r="F36" s="76"/>
      <c r="G36" s="76"/>
      <c r="H36" s="77">
        <v>228.56886227544908</v>
      </c>
      <c r="I36" s="77">
        <v>665</v>
      </c>
      <c r="J36" s="65">
        <v>513</v>
      </c>
      <c r="K36" s="65">
        <v>629</v>
      </c>
      <c r="L36" s="65">
        <v>529</v>
      </c>
      <c r="M36" s="65">
        <v>472</v>
      </c>
      <c r="N36" s="65">
        <v>3604.5688622754492</v>
      </c>
      <c r="O36" s="76"/>
      <c r="P36" s="71"/>
    </row>
    <row r="37" spans="1:16">
      <c r="A37" s="15" t="s">
        <v>53</v>
      </c>
      <c r="B37" s="23">
        <v>1997</v>
      </c>
      <c r="C37" s="15" t="s">
        <v>19</v>
      </c>
      <c r="D37" s="12">
        <v>3601</v>
      </c>
      <c r="E37" s="58">
        <f t="shared" si="2"/>
        <v>600.16666666666663</v>
      </c>
      <c r="F37" s="58"/>
      <c r="G37" s="58"/>
      <c r="H37" s="65">
        <v>240.2229299363056</v>
      </c>
      <c r="I37" s="77">
        <v>420</v>
      </c>
      <c r="J37" s="65">
        <v>379</v>
      </c>
      <c r="K37" s="65">
        <v>665</v>
      </c>
      <c r="L37" s="65">
        <v>448</v>
      </c>
      <c r="M37" s="65">
        <v>700</v>
      </c>
      <c r="N37" s="65">
        <v>3452.3895966029722</v>
      </c>
      <c r="O37" s="76"/>
      <c r="P37" s="71"/>
    </row>
    <row r="38" spans="1:16">
      <c r="A38" s="15" t="s">
        <v>126</v>
      </c>
      <c r="B38" s="23">
        <v>1997</v>
      </c>
      <c r="C38" s="15" t="s">
        <v>122</v>
      </c>
      <c r="D38" s="12">
        <v>2621.5555555555557</v>
      </c>
      <c r="E38" s="58">
        <f t="shared" si="2"/>
        <v>436.92592592592592</v>
      </c>
      <c r="F38" s="65">
        <v>494.04139433551188</v>
      </c>
      <c r="G38" s="65">
        <v>652</v>
      </c>
      <c r="H38" s="77">
        <v>251</v>
      </c>
      <c r="I38" s="77">
        <v>0</v>
      </c>
      <c r="J38" s="65">
        <v>543</v>
      </c>
      <c r="K38" s="65">
        <v>237</v>
      </c>
      <c r="L38" s="65"/>
      <c r="M38" s="65">
        <v>522</v>
      </c>
      <c r="N38" s="65">
        <v>3135.9673202614376</v>
      </c>
      <c r="O38" s="76"/>
      <c r="P38" s="71"/>
    </row>
    <row r="39" spans="1:16">
      <c r="A39" s="15" t="s">
        <v>55</v>
      </c>
      <c r="B39" s="23">
        <v>1997</v>
      </c>
      <c r="C39" s="15" t="s">
        <v>119</v>
      </c>
      <c r="D39" s="12">
        <v>2728.6153846153848</v>
      </c>
      <c r="E39" s="58">
        <f t="shared" si="2"/>
        <v>454.76923076923077</v>
      </c>
      <c r="F39" s="77">
        <v>324.37300743889477</v>
      </c>
      <c r="G39" s="77">
        <v>521</v>
      </c>
      <c r="H39" s="65">
        <v>0</v>
      </c>
      <c r="I39" s="77">
        <v>363</v>
      </c>
      <c r="J39" s="65">
        <v>146</v>
      </c>
      <c r="K39" s="65">
        <v>340</v>
      </c>
      <c r="L39" s="65"/>
      <c r="M39" s="65">
        <v>148</v>
      </c>
      <c r="N39" s="65">
        <v>2297.1422382081255</v>
      </c>
      <c r="O39" s="76"/>
      <c r="P39" s="71"/>
    </row>
    <row r="40" spans="1:16">
      <c r="A40" s="15" t="s">
        <v>125</v>
      </c>
      <c r="B40" s="23">
        <v>1997</v>
      </c>
      <c r="C40" s="15" t="s">
        <v>120</v>
      </c>
      <c r="D40" s="12">
        <v>2405.2930289944479</v>
      </c>
      <c r="E40" s="58">
        <f t="shared" si="2"/>
        <v>400.88217149907467</v>
      </c>
      <c r="F40" s="76"/>
      <c r="G40" s="76"/>
      <c r="H40" s="76"/>
      <c r="I40" s="76"/>
      <c r="J40" s="65">
        <v>552</v>
      </c>
      <c r="K40" s="65">
        <v>355</v>
      </c>
      <c r="L40" s="65">
        <v>258</v>
      </c>
      <c r="M40" s="65">
        <v>350</v>
      </c>
      <c r="N40" s="65">
        <v>1915.8821714990747</v>
      </c>
      <c r="O40" s="76"/>
      <c r="P40" s="71"/>
    </row>
    <row r="41" spans="1:16">
      <c r="A41" s="15" t="s">
        <v>40</v>
      </c>
      <c r="B41" s="23">
        <v>1998</v>
      </c>
      <c r="C41" s="15" t="s">
        <v>19</v>
      </c>
      <c r="D41" s="12">
        <v>2491</v>
      </c>
      <c r="E41" s="58">
        <f t="shared" si="2"/>
        <v>415.16666666666669</v>
      </c>
      <c r="F41" s="58"/>
      <c r="G41" s="58"/>
      <c r="H41" s="77">
        <v>253.59649122807011</v>
      </c>
      <c r="I41" s="65">
        <v>444</v>
      </c>
      <c r="J41" s="65"/>
      <c r="K41" s="65"/>
      <c r="L41" s="65">
        <v>386</v>
      </c>
      <c r="M41" s="65">
        <v>247</v>
      </c>
      <c r="N41" s="65">
        <v>1745.7631578947367</v>
      </c>
      <c r="O41" s="76"/>
      <c r="P41" s="71"/>
    </row>
    <row r="42" spans="1:16">
      <c r="A42" s="5"/>
      <c r="B42" s="5"/>
      <c r="C42" s="5"/>
      <c r="D42" s="70"/>
      <c r="E42" s="5"/>
      <c r="F42" s="5"/>
      <c r="G42" s="5"/>
      <c r="H42" s="5"/>
      <c r="I42" s="5"/>
      <c r="J42" s="38"/>
      <c r="K42" s="38"/>
      <c r="L42" s="5"/>
      <c r="M42" s="5"/>
      <c r="N42" s="5"/>
      <c r="O42" s="5"/>
    </row>
    <row r="43" spans="1:16">
      <c r="A43" s="5"/>
      <c r="B43" s="5"/>
      <c r="C43" s="5"/>
      <c r="D43" s="70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16">
      <c r="A44" s="5"/>
      <c r="B44" s="5"/>
      <c r="C44" s="5"/>
      <c r="D44" s="70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</row>
    <row r="45" spans="1:16">
      <c r="A45" s="5"/>
      <c r="B45" s="5"/>
      <c r="C45" s="5"/>
      <c r="D45" s="70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spans="1:16">
      <c r="A46" s="5"/>
      <c r="B46" s="5"/>
      <c r="C46" s="5"/>
      <c r="D46" s="70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spans="1:16">
      <c r="A47" s="5"/>
      <c r="B47" s="5"/>
      <c r="C47" s="5"/>
      <c r="D47" s="70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spans="1:16">
      <c r="A48" s="5"/>
      <c r="B48" s="5"/>
      <c r="C48" s="5"/>
      <c r="D48" s="70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17">
      <c r="A49" s="5"/>
      <c r="B49" s="5"/>
      <c r="C49" s="5"/>
      <c r="D49" s="70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  <row r="50" spans="1:17">
      <c r="D50" s="56"/>
    </row>
    <row r="51" spans="1:17">
      <c r="D51" s="56"/>
    </row>
    <row r="52" spans="1:17">
      <c r="D52" s="56"/>
    </row>
    <row r="53" spans="1:17" ht="18.75">
      <c r="A53" s="25" t="s">
        <v>134</v>
      </c>
      <c r="B53" s="24"/>
      <c r="D53" s="56"/>
      <c r="E53" s="46" t="s">
        <v>478</v>
      </c>
      <c r="F53" s="62" t="s">
        <v>481</v>
      </c>
      <c r="G53" s="62" t="s">
        <v>483</v>
      </c>
      <c r="H53" s="62" t="s">
        <v>482</v>
      </c>
      <c r="I53" s="62" t="s">
        <v>484</v>
      </c>
      <c r="J53" s="62" t="s">
        <v>485</v>
      </c>
      <c r="K53" s="62" t="s">
        <v>486</v>
      </c>
      <c r="L53" s="62" t="s">
        <v>588</v>
      </c>
      <c r="M53" s="62" t="s">
        <v>487</v>
      </c>
      <c r="N53" s="46" t="s">
        <v>479</v>
      </c>
      <c r="O53" s="46" t="s">
        <v>480</v>
      </c>
    </row>
    <row r="54" spans="1:17">
      <c r="A54" s="15" t="s">
        <v>47</v>
      </c>
      <c r="B54" s="23">
        <v>1996</v>
      </c>
      <c r="C54" s="15" t="s">
        <v>21</v>
      </c>
      <c r="D54" s="12">
        <v>3702.0342679127725</v>
      </c>
      <c r="E54" s="58">
        <f t="shared" ref="E54:E61" si="3">D54/6</f>
        <v>617.00571131879542</v>
      </c>
      <c r="F54" s="77">
        <v>708.68542199488513</v>
      </c>
      <c r="G54" s="77">
        <v>701</v>
      </c>
      <c r="H54" s="65">
        <v>675</v>
      </c>
      <c r="I54" s="78">
        <v>460</v>
      </c>
      <c r="J54" s="78">
        <v>639</v>
      </c>
      <c r="K54" s="65">
        <v>760</v>
      </c>
      <c r="L54" s="65">
        <v>800</v>
      </c>
      <c r="M54" s="65">
        <v>800</v>
      </c>
      <c r="N54" s="65">
        <f>E54+F54+G54+H54+K54+L54+L54</f>
        <v>5061.6911333136804</v>
      </c>
      <c r="O54" s="5"/>
      <c r="P54" s="56"/>
      <c r="Q54" s="71"/>
    </row>
    <row r="55" spans="1:17">
      <c r="A55" s="15" t="s">
        <v>48</v>
      </c>
      <c r="B55" s="23">
        <v>1996</v>
      </c>
      <c r="C55" s="15" t="s">
        <v>138</v>
      </c>
      <c r="D55" s="14">
        <v>2179</v>
      </c>
      <c r="E55" s="14">
        <f t="shared" si="3"/>
        <v>363.16666666666669</v>
      </c>
      <c r="F55" s="65">
        <v>760</v>
      </c>
      <c r="G55" s="65">
        <v>691</v>
      </c>
      <c r="H55" s="65">
        <v>760</v>
      </c>
      <c r="I55" s="65">
        <v>754</v>
      </c>
      <c r="J55" s="78">
        <v>524</v>
      </c>
      <c r="K55" s="65">
        <v>716</v>
      </c>
      <c r="L55" s="78">
        <v>591</v>
      </c>
      <c r="M55" s="65">
        <v>717</v>
      </c>
      <c r="N55" s="65">
        <f>F55+G55+H55+I55+K55+717+E55</f>
        <v>4761.166666666667</v>
      </c>
      <c r="O55" s="5"/>
      <c r="P55" s="71"/>
      <c r="Q55" s="71"/>
    </row>
    <row r="56" spans="1:17">
      <c r="A56" s="15" t="s">
        <v>45</v>
      </c>
      <c r="B56" s="23">
        <v>1996</v>
      </c>
      <c r="C56" s="23" t="s">
        <v>184</v>
      </c>
      <c r="D56" s="12">
        <v>4095</v>
      </c>
      <c r="E56" s="58">
        <f t="shared" si="3"/>
        <v>682.5</v>
      </c>
      <c r="F56" s="77">
        <v>696.39360892721288</v>
      </c>
      <c r="G56" s="77">
        <v>702</v>
      </c>
      <c r="H56" s="65">
        <v>531</v>
      </c>
      <c r="I56" s="77">
        <v>733</v>
      </c>
      <c r="J56" s="65">
        <v>565</v>
      </c>
      <c r="K56" s="78">
        <v>507</v>
      </c>
      <c r="L56" s="65">
        <v>586</v>
      </c>
      <c r="M56" s="78">
        <v>493</v>
      </c>
      <c r="N56" s="65">
        <f>E56+F56+G56+H56+I56+J56+L56</f>
        <v>4495.8936089272129</v>
      </c>
      <c r="O56" s="5"/>
      <c r="P56" s="71"/>
      <c r="Q56" s="71"/>
    </row>
    <row r="57" spans="1:17">
      <c r="A57" s="15" t="s">
        <v>70</v>
      </c>
      <c r="B57" s="23">
        <v>1995</v>
      </c>
      <c r="C57" s="15" t="s">
        <v>24</v>
      </c>
      <c r="D57" s="12">
        <v>3261.8375178607876</v>
      </c>
      <c r="E57" s="58">
        <f t="shared" si="3"/>
        <v>543.63958631013122</v>
      </c>
      <c r="F57" s="77">
        <v>666.01440278122675</v>
      </c>
      <c r="G57" s="77">
        <v>719</v>
      </c>
      <c r="H57" s="77">
        <v>636</v>
      </c>
      <c r="I57" s="77">
        <v>682</v>
      </c>
      <c r="J57" s="65">
        <v>608</v>
      </c>
      <c r="K57" s="65">
        <v>542</v>
      </c>
      <c r="L57" s="65"/>
      <c r="M57" s="65"/>
      <c r="N57" s="65">
        <f>E57+F57+G57+H57+I57+J57+K57</f>
        <v>4396.6539890913582</v>
      </c>
      <c r="O57" s="5"/>
      <c r="P57" s="71"/>
      <c r="Q57" s="71"/>
    </row>
    <row r="58" spans="1:17">
      <c r="A58" s="15" t="s">
        <v>67</v>
      </c>
      <c r="B58" s="23">
        <v>1995</v>
      </c>
      <c r="C58" s="23" t="s">
        <v>184</v>
      </c>
      <c r="D58" s="12">
        <v>3845.2781441892203</v>
      </c>
      <c r="E58" s="58">
        <f t="shared" si="3"/>
        <v>640.87969069820338</v>
      </c>
      <c r="F58" s="79">
        <v>357.66446087971968</v>
      </c>
      <c r="G58" s="77">
        <v>705</v>
      </c>
      <c r="H58" s="77">
        <v>456</v>
      </c>
      <c r="I58" s="65">
        <v>690</v>
      </c>
      <c r="J58" s="65">
        <v>585</v>
      </c>
      <c r="K58" s="65">
        <v>565</v>
      </c>
      <c r="L58" s="78">
        <v>441</v>
      </c>
      <c r="M58" s="65">
        <v>568</v>
      </c>
      <c r="N58" s="65">
        <f>E58+G58+H58+I58+J58+K58+568</f>
        <v>4209.8796906982034</v>
      </c>
      <c r="O58" s="5"/>
      <c r="P58" s="71"/>
      <c r="Q58" s="71"/>
    </row>
    <row r="59" spans="1:17">
      <c r="A59" s="15" t="s">
        <v>69</v>
      </c>
      <c r="B59" s="23">
        <v>1995</v>
      </c>
      <c r="C59" s="15" t="s">
        <v>113</v>
      </c>
      <c r="D59" s="12">
        <v>3601.0629539951574</v>
      </c>
      <c r="E59" s="58">
        <f t="shared" si="3"/>
        <v>600.1771589991929</v>
      </c>
      <c r="F59" s="65">
        <v>584.23220973782793</v>
      </c>
      <c r="G59" s="65">
        <v>760</v>
      </c>
      <c r="H59" s="65">
        <v>358</v>
      </c>
      <c r="I59" s="65">
        <v>672</v>
      </c>
      <c r="J59" s="65"/>
      <c r="K59" s="65"/>
      <c r="L59" s="65"/>
      <c r="M59" s="65"/>
      <c r="N59" s="65">
        <f>E59+F59+G59+H59+I59+J59+K59</f>
        <v>2974.4093687370209</v>
      </c>
      <c r="O59" s="5"/>
      <c r="P59" s="71"/>
      <c r="Q59" s="71"/>
    </row>
    <row r="60" spans="1:17">
      <c r="A60" s="15" t="s">
        <v>68</v>
      </c>
      <c r="B60" s="23">
        <v>1995</v>
      </c>
      <c r="C60" s="15" t="s">
        <v>19</v>
      </c>
      <c r="D60" s="12">
        <v>3686.6017601760177</v>
      </c>
      <c r="E60" s="58">
        <f t="shared" si="3"/>
        <v>614.43362669600299</v>
      </c>
      <c r="F60" s="77">
        <v>495.47879317883672</v>
      </c>
      <c r="G60" s="77">
        <v>716</v>
      </c>
      <c r="H60" s="77"/>
      <c r="I60" s="65"/>
      <c r="J60" s="65">
        <v>567</v>
      </c>
      <c r="K60" s="65">
        <v>564</v>
      </c>
      <c r="L60" s="65"/>
      <c r="M60" s="65"/>
      <c r="N60" s="65">
        <f>E60+F60+G60+H60+I60+J60+K60</f>
        <v>2956.9124198748395</v>
      </c>
      <c r="O60" s="5"/>
      <c r="P60" s="71"/>
      <c r="Q60" s="71"/>
    </row>
    <row r="61" spans="1:17">
      <c r="A61" s="15" t="s">
        <v>65</v>
      </c>
      <c r="B61" s="23">
        <v>1995</v>
      </c>
      <c r="C61" s="15" t="s">
        <v>24</v>
      </c>
      <c r="D61" s="12">
        <v>3400</v>
      </c>
      <c r="E61" s="58">
        <f t="shared" si="3"/>
        <v>566.66666666666663</v>
      </c>
      <c r="F61" s="77">
        <v>389.20152091254749</v>
      </c>
      <c r="G61" s="77">
        <v>645</v>
      </c>
      <c r="H61" s="65"/>
      <c r="I61" s="77"/>
      <c r="J61" s="65">
        <v>585</v>
      </c>
      <c r="K61" s="65">
        <v>524</v>
      </c>
      <c r="L61" s="65"/>
      <c r="M61" s="65"/>
      <c r="N61" s="65">
        <f>E61+F61+G61+H61+I61+J61+K61</f>
        <v>2709.868187579214</v>
      </c>
      <c r="O61" s="5"/>
      <c r="P61" s="71"/>
      <c r="Q61" s="71"/>
    </row>
    <row r="62" spans="1:17">
      <c r="A62" s="15" t="s">
        <v>420</v>
      </c>
      <c r="B62" s="23">
        <v>1996</v>
      </c>
      <c r="C62" s="15" t="s">
        <v>354</v>
      </c>
      <c r="D62" s="64">
        <v>1478</v>
      </c>
      <c r="E62" s="14">
        <v>369.5</v>
      </c>
      <c r="F62" s="77"/>
      <c r="G62" s="77"/>
      <c r="H62" s="65">
        <v>302.59979529170937</v>
      </c>
      <c r="I62" s="65">
        <v>760</v>
      </c>
      <c r="J62" s="65"/>
      <c r="K62" s="65"/>
      <c r="L62" s="65"/>
      <c r="M62" s="65"/>
      <c r="N62" s="65">
        <f>E62+F62+G62+H62+I62+J62+K62</f>
        <v>1432.0997952917094</v>
      </c>
      <c r="O62" s="5"/>
      <c r="P62" s="71"/>
      <c r="Q62" s="71"/>
    </row>
    <row r="63" spans="1:17">
      <c r="A63" s="15" t="s">
        <v>66</v>
      </c>
      <c r="B63" s="23">
        <v>1995</v>
      </c>
      <c r="C63" s="15" t="s">
        <v>19</v>
      </c>
      <c r="D63" s="12">
        <v>4203.4794983116253</v>
      </c>
      <c r="E63" s="58">
        <f>D63/6</f>
        <v>700.57991638527085</v>
      </c>
      <c r="F63" s="76"/>
      <c r="G63" s="76"/>
      <c r="H63" s="76"/>
      <c r="I63" s="76"/>
      <c r="J63" s="65"/>
      <c r="K63" s="65"/>
      <c r="L63" s="65"/>
      <c r="M63" s="65"/>
      <c r="N63" s="65">
        <f>E63+F63+G63+H63+I63+J63+K63</f>
        <v>700.57991638527085</v>
      </c>
      <c r="O63" s="5"/>
      <c r="P63" s="71"/>
      <c r="Q63" s="71"/>
    </row>
    <row r="77" spans="1:10">
      <c r="A77" s="10"/>
      <c r="H77" s="30"/>
      <c r="J77" s="56"/>
    </row>
    <row r="78" spans="1:10">
      <c r="A78" s="10"/>
      <c r="H78" s="30"/>
      <c r="J78" s="56"/>
    </row>
    <row r="79" spans="1:10">
      <c r="A79" s="10"/>
      <c r="H79" s="30"/>
      <c r="J79" s="56"/>
    </row>
    <row r="80" spans="1:10">
      <c r="A80" s="10"/>
      <c r="H80" s="30"/>
      <c r="J80" s="56"/>
    </row>
    <row r="81" spans="1:10">
      <c r="A81" s="10"/>
      <c r="H81" s="30"/>
      <c r="J81" s="56"/>
    </row>
    <row r="82" spans="1:10">
      <c r="A82" s="10"/>
      <c r="H82" s="30"/>
      <c r="J82" s="56"/>
    </row>
  </sheetData>
  <sortState ref="A1:N10">
    <sortCondition descending="1" ref="N1:N10"/>
  </sortState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Ж12</vt:lpstr>
      <vt:lpstr>Ж14</vt:lpstr>
      <vt:lpstr>Ж16</vt:lpstr>
      <vt:lpstr>Ж18</vt:lpstr>
      <vt:lpstr>М12</vt:lpstr>
      <vt:lpstr>М14</vt:lpstr>
      <vt:lpstr>М16</vt:lpstr>
      <vt:lpstr>М18</vt:lpstr>
      <vt:lpstr>канд.13</vt:lpstr>
      <vt:lpstr>канд.14</vt:lpstr>
    </vt:vector>
  </TitlesOfParts>
  <Company>РЦТиКУМ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Sams</cp:lastModifiedBy>
  <cp:lastPrinted>2012-11-09T13:10:16Z</cp:lastPrinted>
  <dcterms:created xsi:type="dcterms:W3CDTF">2012-01-24T09:16:01Z</dcterms:created>
  <dcterms:modified xsi:type="dcterms:W3CDTF">2013-10-18T18:38:11Z</dcterms:modified>
</cp:coreProperties>
</file>